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240" windowWidth="12120" windowHeight="6936" firstSheet="19" activeTab="19"/>
  </bookViews>
  <sheets>
    <sheet name="Coverpage" sheetId="42" r:id="rId1"/>
    <sheet name="Table of Contents" sheetId="43" r:id="rId2"/>
    <sheet name="Budget Cert" sheetId="44" r:id="rId3"/>
    <sheet name="Page 02-Gen Stats" sheetId="45" r:id="rId4"/>
    <sheet name="DOR Cert Tax Val" sheetId="46" r:id="rId5"/>
    <sheet name="Page 03-Officials" sheetId="47" r:id="rId6"/>
    <sheet name="Page 04-Counties" sheetId="1" state="hidden" r:id="rId7"/>
    <sheet name="Page 05-CitiesTowns" sheetId="2" r:id="rId8"/>
    <sheet name="Sheet4" sheetId="71" state="hidden" r:id="rId9"/>
    <sheet name="Sheet5" sheetId="72" state="hidden" r:id="rId10"/>
    <sheet name="Sheet6" sheetId="73" state="hidden" r:id="rId11"/>
    <sheet name="Sheet7" sheetId="74" state="hidden" r:id="rId12"/>
    <sheet name="Page 06-Calendar" sheetId="66" state="hidden" r:id="rId13"/>
    <sheet name="Page 07-County Org Chart" sheetId="49" state="hidden" r:id="rId14"/>
    <sheet name="Page 08-City Town Org Chart" sheetId="68" state="hidden" r:id="rId15"/>
    <sheet name="Page 09-Levy-Tax Val" sheetId="11" r:id="rId16"/>
    <sheet name="Page 11-Budget Message" sheetId="51" state="hidden" r:id="rId17"/>
    <sheet name="Page 12 - Instructions" sheetId="52" r:id="rId18"/>
    <sheet name="Page 13-Gen Cover" sheetId="53" r:id="rId19"/>
    <sheet name="Page 14-Gen rev" sheetId="10" r:id="rId20"/>
    <sheet name="page 15-Gen rev" sheetId="9" r:id="rId21"/>
    <sheet name="Page 16-Gen rev" sheetId="8" r:id="rId22"/>
    <sheet name="Page 17-Gen exp" sheetId="7" r:id="rId23"/>
    <sheet name="Page 18-Gen exp" sheetId="6" r:id="rId24"/>
    <sheet name="Sheet2" sheetId="75" state="hidden" r:id="rId25"/>
    <sheet name="Sheet3" sheetId="76" state="hidden" r:id="rId26"/>
    <sheet name="Page 19-Gen exp" sheetId="5" r:id="rId27"/>
    <sheet name="Page 20-Gen exp" sheetId="4" r:id="rId28"/>
    <sheet name="Page 21-Dist Court Counties" sheetId="3" state="hidden" r:id="rId29"/>
    <sheet name="Page 22-Gen Fund debt" sheetId="12" state="hidden" r:id="rId30"/>
    <sheet name="Page 23-Special Rev Coverpage" sheetId="54" r:id="rId31"/>
    <sheet name="Page 24-Spec Rev Summary" sheetId="21" state="hidden" r:id="rId32"/>
    <sheet name="Page 25-Road Rev" sheetId="20" state="hidden" r:id="rId33"/>
    <sheet name="Page 26-Road Exp" sheetId="19" state="hidden" r:id="rId34"/>
    <sheet name="Page 27-Bridge rev" sheetId="18" state="hidden" r:id="rId35"/>
    <sheet name="Page 28-Bridge exp" sheetId="17" state="hidden" r:id="rId36"/>
    <sheet name="Page 29-Dist Ct rev" sheetId="16" state="hidden" r:id="rId37"/>
    <sheet name="Page 30-Dist Ct exp" sheetId="15" state="hidden" r:id="rId38"/>
    <sheet name="Page 31-2190" sheetId="14" r:id="rId39"/>
    <sheet name="Page 31-2350" sheetId="56" r:id="rId40"/>
    <sheet name="Page 31-2370" sheetId="69" r:id="rId41"/>
    <sheet name="Page 31-2371" sheetId="70" r:id="rId42"/>
    <sheet name="Page 32-Spec Assess" sheetId="13" r:id="rId43"/>
    <sheet name="Page 33-Non-levied Spec Rev" sheetId="30" r:id="rId44"/>
    <sheet name="Page 33-Non-levied Spec Rev (2)" sheetId="57" state="hidden" r:id="rId45"/>
    <sheet name="Page 34-Spec Rev Debt" sheetId="29" state="hidden" r:id="rId46"/>
    <sheet name="Page 35-Debt Service" sheetId="58" state="hidden" r:id="rId47"/>
    <sheet name="Page 36-Debt Serv" sheetId="28" state="hidden" r:id="rId48"/>
    <sheet name="Page 37-Cap Proj" sheetId="59" r:id="rId49"/>
    <sheet name="Page 38-Cap Proj" sheetId="27" r:id="rId50"/>
    <sheet name="Page 39-Enterprise" sheetId="60" r:id="rId51"/>
    <sheet name="Page 40-Hsp-Nrsing" sheetId="26" state="hidden" r:id="rId52"/>
    <sheet name="Page 41-Water" sheetId="31" r:id="rId53"/>
    <sheet name="Page 42-Sewer" sheetId="25" r:id="rId54"/>
    <sheet name="Page 43-Solid Wste" sheetId="24" r:id="rId55"/>
    <sheet name="Page 44-Addl Ent." sheetId="23" state="hidden" r:id="rId56"/>
    <sheet name="Page 45-Cap exp" sheetId="22" state="hidden" r:id="rId57"/>
    <sheet name="Page 46-Cap exp" sheetId="32" state="hidden" r:id="rId58"/>
    <sheet name="Page 47-Int Service" sheetId="61" state="hidden" r:id="rId59"/>
    <sheet name="Page 48-Int Serv" sheetId="33" state="hidden" r:id="rId60"/>
    <sheet name="Page 49-Priv Prp Trst" sheetId="62" r:id="rId61"/>
    <sheet name="Page 50-Priv Prp Trst" sheetId="35" r:id="rId62"/>
    <sheet name="Page 51-Perm Fnds Cov" sheetId="63" state="hidden" r:id="rId63"/>
    <sheet name="Page 52-Perm Fnds" sheetId="36" state="hidden" r:id="rId64"/>
    <sheet name="Page 53-Tx Levy Req" sheetId="37" r:id="rId65"/>
    <sheet name="Page 54-Vtd-Perm Levy Req" sheetId="38" state="hidden" r:id="rId66"/>
    <sheet name="Page 55-Non-levy Sched" sheetId="39" r:id="rId67"/>
    <sheet name="Page 56-Tax Val" sheetId="40" r:id="rId68"/>
    <sheet name="Sheet1" sheetId="64" r:id="rId69"/>
  </sheets>
  <definedNames>
    <definedName name="OLE_LINK1" localSheetId="1">'Table of Contents'!#REF!</definedName>
    <definedName name="_xlnm.Print_Area" localSheetId="0">Coverpage!$A$1:$L$68</definedName>
    <definedName name="_xlnm.Print_Area" localSheetId="6">'Page 04-Counties'!$A$1:$E$53</definedName>
    <definedName name="_xlnm.Print_Area" localSheetId="22">'Page 17-Gen exp'!$A$1:$L$42</definedName>
    <definedName name="_xlnm.Print_Area" localSheetId="23">'Page 18-Gen exp'!$A$1:$L$45</definedName>
    <definedName name="_xlnm.Print_Area" localSheetId="29">'Page 22-Gen Fund debt'!$A$1:$E$62</definedName>
    <definedName name="_xlnm.Print_Area" localSheetId="36">'Page 29-Dist Ct rev'!$A$1:$D$64</definedName>
  </definedNames>
  <calcPr calcId="152511"/>
</workbook>
</file>

<file path=xl/calcChain.xml><?xml version="1.0" encoding="utf-8"?>
<calcChain xmlns="http://schemas.openxmlformats.org/spreadsheetml/2006/main">
  <c r="D59" i="70" l="1"/>
  <c r="D37" i="31" l="1"/>
  <c r="C37" i="31"/>
  <c r="C70" i="31" l="1"/>
  <c r="C59" i="70" l="1"/>
  <c r="D51" i="70"/>
  <c r="C51" i="70"/>
  <c r="D46" i="70"/>
  <c r="C46" i="70"/>
  <c r="D41" i="70"/>
  <c r="C41" i="70"/>
  <c r="D36" i="70"/>
  <c r="C36" i="70"/>
  <c r="D30" i="70"/>
  <c r="C30" i="70"/>
  <c r="D20" i="70"/>
  <c r="C20" i="70"/>
  <c r="D14" i="70"/>
  <c r="C14" i="70"/>
  <c r="C7" i="70"/>
  <c r="C6" i="70"/>
  <c r="D61" i="69"/>
  <c r="C61" i="69"/>
  <c r="D51" i="69"/>
  <c r="C51" i="69"/>
  <c r="D46" i="69"/>
  <c r="C46" i="69"/>
  <c r="D41" i="69"/>
  <c r="C41" i="69"/>
  <c r="D36" i="69"/>
  <c r="C36" i="69"/>
  <c r="D30" i="69"/>
  <c r="C30" i="69"/>
  <c r="D20" i="69"/>
  <c r="C20" i="69"/>
  <c r="D14" i="69"/>
  <c r="D52" i="69" s="1"/>
  <c r="C14" i="69"/>
  <c r="C7" i="69"/>
  <c r="C6" i="69"/>
  <c r="D52" i="70" l="1"/>
  <c r="C52" i="70"/>
  <c r="C52" i="69"/>
  <c r="O35" i="11"/>
  <c r="K35" i="11"/>
  <c r="E35" i="11"/>
  <c r="O34" i="11"/>
  <c r="K34" i="11"/>
  <c r="E34" i="11"/>
  <c r="O33" i="11"/>
  <c r="K33" i="11"/>
  <c r="E33" i="11"/>
  <c r="O32" i="11"/>
  <c r="K32" i="11"/>
  <c r="E32" i="11"/>
  <c r="O31" i="11"/>
  <c r="K31" i="11"/>
  <c r="E31" i="11"/>
  <c r="O30" i="11"/>
  <c r="K30" i="11"/>
  <c r="E30" i="11"/>
  <c r="O29" i="11"/>
  <c r="K29" i="11"/>
  <c r="E29" i="11"/>
  <c r="O28" i="11"/>
  <c r="K28" i="11"/>
  <c r="E28" i="11"/>
  <c r="O27" i="11"/>
  <c r="K27" i="11"/>
  <c r="E27" i="11"/>
  <c r="O26" i="11"/>
  <c r="K26" i="11"/>
  <c r="E26" i="11"/>
  <c r="O25" i="11"/>
  <c r="K25" i="11"/>
  <c r="E25" i="11"/>
  <c r="O24" i="11"/>
  <c r="K24" i="11"/>
  <c r="E24" i="11"/>
  <c r="O23" i="11"/>
  <c r="K23" i="11"/>
  <c r="E23" i="11"/>
  <c r="O22" i="11"/>
  <c r="K22" i="11"/>
  <c r="E22" i="11"/>
  <c r="O21" i="11"/>
  <c r="K21" i="11"/>
  <c r="E21" i="11"/>
  <c r="O20" i="11"/>
  <c r="K20" i="11"/>
  <c r="E20" i="11"/>
  <c r="O36" i="11" l="1"/>
  <c r="O40" i="11" s="1"/>
  <c r="K36" i="11"/>
  <c r="E36" i="11"/>
  <c r="E19" i="29"/>
  <c r="D3" i="28"/>
  <c r="B3" i="27" s="1"/>
  <c r="D8" i="9"/>
  <c r="O32" i="38"/>
  <c r="O16" i="38"/>
  <c r="P26" i="37"/>
  <c r="K34" i="39"/>
  <c r="K33" i="39"/>
  <c r="K32" i="39"/>
  <c r="K31" i="39"/>
  <c r="K30" i="39"/>
  <c r="K29" i="39"/>
  <c r="K28" i="39"/>
  <c r="K27" i="39"/>
  <c r="K26" i="39"/>
  <c r="K25" i="39"/>
  <c r="K24" i="39"/>
  <c r="K23" i="39"/>
  <c r="K22" i="39"/>
  <c r="K21" i="39"/>
  <c r="K20" i="39"/>
  <c r="K19" i="39"/>
  <c r="K18" i="39"/>
  <c r="K17" i="39"/>
  <c r="K16" i="39"/>
  <c r="K15" i="39"/>
  <c r="K14" i="39"/>
  <c r="B2" i="39"/>
  <c r="B2" i="40" s="1"/>
  <c r="B2" i="37"/>
  <c r="B2" i="38"/>
  <c r="H5" i="39"/>
  <c r="B4" i="40"/>
  <c r="K5" i="38"/>
  <c r="B7" i="38"/>
  <c r="B6" i="38"/>
  <c r="B5" i="38"/>
  <c r="G3" i="19"/>
  <c r="C6" i="18" s="1"/>
  <c r="G3" i="17" s="1"/>
  <c r="G2" i="19"/>
  <c r="C5" i="18" s="1"/>
  <c r="G2" i="17" s="1"/>
  <c r="C6" i="16"/>
  <c r="G3" i="15"/>
  <c r="C5" i="16"/>
  <c r="G2" i="15" s="1"/>
  <c r="G3" i="6"/>
  <c r="G2" i="6"/>
  <c r="A2" i="11"/>
  <c r="C7" i="13"/>
  <c r="C37" i="13"/>
  <c r="C6" i="13"/>
  <c r="C36" i="13" s="1"/>
  <c r="C7" i="56"/>
  <c r="C6" i="56"/>
  <c r="J21" i="4"/>
  <c r="J44" i="6"/>
  <c r="J31" i="6"/>
  <c r="J20" i="6"/>
  <c r="J38" i="4"/>
  <c r="J30" i="4"/>
  <c r="J16" i="4"/>
  <c r="D16" i="4"/>
  <c r="J44" i="5"/>
  <c r="J27" i="5"/>
  <c r="J37" i="5" s="1"/>
  <c r="G3" i="5"/>
  <c r="G3" i="4"/>
  <c r="G2" i="5"/>
  <c r="G2" i="4" s="1"/>
  <c r="L39" i="7"/>
  <c r="L38" i="7"/>
  <c r="L37" i="7"/>
  <c r="L36" i="7"/>
  <c r="J40" i="7"/>
  <c r="J40" i="4" s="1"/>
  <c r="K35" i="37"/>
  <c r="L35" i="37" s="1"/>
  <c r="K34" i="37"/>
  <c r="P34" i="37"/>
  <c r="K33" i="37"/>
  <c r="P33" i="37" s="1"/>
  <c r="K32" i="37"/>
  <c r="P32" i="37"/>
  <c r="K31" i="37"/>
  <c r="P31" i="37" s="1"/>
  <c r="K30" i="37"/>
  <c r="P30" i="37" s="1"/>
  <c r="K29" i="37"/>
  <c r="P29" i="37"/>
  <c r="K28" i="37"/>
  <c r="P28" i="37" s="1"/>
  <c r="K27" i="37"/>
  <c r="P27" i="37" s="1"/>
  <c r="K26" i="37"/>
  <c r="K25" i="37"/>
  <c r="P25" i="37" s="1"/>
  <c r="K24" i="37"/>
  <c r="P24" i="37"/>
  <c r="K23" i="37"/>
  <c r="P23" i="37" s="1"/>
  <c r="K22" i="37"/>
  <c r="P22" i="37" s="1"/>
  <c r="K21" i="37"/>
  <c r="P21" i="37"/>
  <c r="K20" i="37"/>
  <c r="P20" i="37" s="1"/>
  <c r="K19" i="37"/>
  <c r="P19" i="37" s="1"/>
  <c r="K18" i="37"/>
  <c r="P18" i="37" s="1"/>
  <c r="K17" i="37"/>
  <c r="P17" i="37" s="1"/>
  <c r="K16" i="37"/>
  <c r="P16" i="37" s="1"/>
  <c r="K15" i="37"/>
  <c r="P15" i="37" s="1"/>
  <c r="K35" i="38"/>
  <c r="L35" i="38"/>
  <c r="K34" i="38"/>
  <c r="O34" i="38" s="1"/>
  <c r="K33" i="38"/>
  <c r="L33" i="38"/>
  <c r="K32" i="38"/>
  <c r="L32" i="38" s="1"/>
  <c r="K31" i="38"/>
  <c r="L31" i="38"/>
  <c r="K30" i="38"/>
  <c r="O30" i="38" s="1"/>
  <c r="L30" i="38"/>
  <c r="K29" i="38"/>
  <c r="L29" i="38" s="1"/>
  <c r="K28" i="38"/>
  <c r="O28" i="38" s="1"/>
  <c r="L28" i="38"/>
  <c r="K27" i="38"/>
  <c r="L27" i="38" s="1"/>
  <c r="K26" i="38"/>
  <c r="O26" i="38"/>
  <c r="L26" i="38"/>
  <c r="K25" i="38"/>
  <c r="L25" i="38" s="1"/>
  <c r="K24" i="38"/>
  <c r="O24" i="38" s="1"/>
  <c r="L24" i="38"/>
  <c r="K23" i="38"/>
  <c r="L23" i="38" s="1"/>
  <c r="K22" i="38"/>
  <c r="L22" i="38" s="1"/>
  <c r="O22" i="38"/>
  <c r="K21" i="38"/>
  <c r="L21" i="38"/>
  <c r="K20" i="38"/>
  <c r="L20" i="38" s="1"/>
  <c r="K19" i="38"/>
  <c r="L19" i="38"/>
  <c r="K18" i="38"/>
  <c r="O18" i="38" s="1"/>
  <c r="K17" i="38"/>
  <c r="L17" i="38"/>
  <c r="K16" i="38"/>
  <c r="L16" i="38" s="1"/>
  <c r="K15" i="38"/>
  <c r="O15" i="38"/>
  <c r="J36" i="38"/>
  <c r="I36" i="38"/>
  <c r="H36" i="38"/>
  <c r="E36" i="38"/>
  <c r="D36" i="38"/>
  <c r="F36" i="38" s="1"/>
  <c r="F35" i="38"/>
  <c r="F34" i="38"/>
  <c r="F33" i="38"/>
  <c r="F32" i="38"/>
  <c r="F31" i="38"/>
  <c r="F30" i="38"/>
  <c r="F29" i="38"/>
  <c r="F28" i="38"/>
  <c r="F27" i="38"/>
  <c r="F26" i="38"/>
  <c r="F25" i="38"/>
  <c r="F24" i="38"/>
  <c r="F23" i="38"/>
  <c r="F22" i="38"/>
  <c r="F21" i="38"/>
  <c r="F20" i="38"/>
  <c r="F19" i="38"/>
  <c r="F18" i="38"/>
  <c r="F17" i="38"/>
  <c r="F16" i="38"/>
  <c r="F15" i="38"/>
  <c r="M36" i="37"/>
  <c r="J36" i="37"/>
  <c r="I36" i="37"/>
  <c r="H36" i="37"/>
  <c r="E36" i="37"/>
  <c r="D36" i="37"/>
  <c r="L34" i="37"/>
  <c r="L31" i="37"/>
  <c r="L30" i="37"/>
  <c r="L29" i="37"/>
  <c r="L27" i="37"/>
  <c r="L26" i="37"/>
  <c r="L24" i="37"/>
  <c r="L22" i="37"/>
  <c r="L21" i="37"/>
  <c r="L19" i="37"/>
  <c r="L18" i="37"/>
  <c r="F35" i="37"/>
  <c r="F34" i="37"/>
  <c r="F33" i="37"/>
  <c r="F32" i="37"/>
  <c r="F31" i="37"/>
  <c r="F30" i="37"/>
  <c r="F29" i="37"/>
  <c r="F28" i="37"/>
  <c r="F27" i="37"/>
  <c r="F26" i="37"/>
  <c r="F25" i="37"/>
  <c r="F24" i="37"/>
  <c r="F23" i="37"/>
  <c r="F22" i="37"/>
  <c r="F21" i="37"/>
  <c r="F20" i="37"/>
  <c r="F19" i="37"/>
  <c r="F18" i="37"/>
  <c r="F17" i="37"/>
  <c r="F16" i="37"/>
  <c r="F15" i="37"/>
  <c r="D58" i="57"/>
  <c r="C58" i="57"/>
  <c r="D46" i="57"/>
  <c r="C46" i="57"/>
  <c r="D27" i="57"/>
  <c r="C27" i="57"/>
  <c r="D17" i="57"/>
  <c r="C17" i="57"/>
  <c r="C60" i="56"/>
  <c r="D52" i="56"/>
  <c r="C52" i="56"/>
  <c r="D47" i="56"/>
  <c r="C47" i="56"/>
  <c r="D42" i="56"/>
  <c r="C42" i="56"/>
  <c r="D37" i="56"/>
  <c r="C37" i="56"/>
  <c r="D31" i="56"/>
  <c r="C31" i="56"/>
  <c r="D21" i="56"/>
  <c r="C21" i="56"/>
  <c r="D53" i="56"/>
  <c r="C15" i="56"/>
  <c r="C53" i="56" s="1"/>
  <c r="B48" i="1"/>
  <c r="C48" i="1"/>
  <c r="D48" i="1"/>
  <c r="E48" i="1"/>
  <c r="E45" i="2"/>
  <c r="D45" i="2"/>
  <c r="C45" i="2"/>
  <c r="B45" i="2"/>
  <c r="D30" i="10"/>
  <c r="C30" i="10"/>
  <c r="D10" i="10"/>
  <c r="C10" i="10"/>
  <c r="C8" i="9"/>
  <c r="D63" i="9"/>
  <c r="C63" i="9"/>
  <c r="D17" i="8"/>
  <c r="D25" i="8"/>
  <c r="D34" i="8"/>
  <c r="D52" i="8"/>
  <c r="D61" i="8"/>
  <c r="C17" i="8"/>
  <c r="C25" i="8"/>
  <c r="C34" i="8"/>
  <c r="C52" i="8"/>
  <c r="C61" i="8"/>
  <c r="L10" i="7"/>
  <c r="L11" i="7"/>
  <c r="L12" i="7"/>
  <c r="L13" i="7"/>
  <c r="L14" i="7"/>
  <c r="L15" i="7"/>
  <c r="L16" i="7"/>
  <c r="L17" i="7"/>
  <c r="L18" i="7"/>
  <c r="L19" i="7"/>
  <c r="L20" i="7"/>
  <c r="L21" i="7"/>
  <c r="L22" i="7"/>
  <c r="L23" i="7"/>
  <c r="L24" i="7"/>
  <c r="L25" i="7"/>
  <c r="L26" i="7"/>
  <c r="L27" i="7"/>
  <c r="L28" i="7"/>
  <c r="L29" i="7"/>
  <c r="L30" i="7"/>
  <c r="L31" i="7"/>
  <c r="L32" i="7"/>
  <c r="L33" i="7"/>
  <c r="L34" i="7"/>
  <c r="L35" i="7"/>
  <c r="K40" i="7"/>
  <c r="I40" i="7"/>
  <c r="H40" i="7"/>
  <c r="G40" i="7"/>
  <c r="F40" i="7"/>
  <c r="E40" i="7"/>
  <c r="D40" i="7"/>
  <c r="H44" i="6"/>
  <c r="I44" i="6"/>
  <c r="L44" i="6" s="1"/>
  <c r="K44" i="6"/>
  <c r="G44" i="6"/>
  <c r="F44" i="6"/>
  <c r="E44" i="6"/>
  <c r="D44" i="6"/>
  <c r="L43" i="6"/>
  <c r="L42" i="6"/>
  <c r="L41" i="6"/>
  <c r="L40" i="6"/>
  <c r="L39" i="6"/>
  <c r="L38" i="6"/>
  <c r="L37" i="6"/>
  <c r="L36" i="6"/>
  <c r="L35" i="6"/>
  <c r="L34" i="6"/>
  <c r="H31" i="6"/>
  <c r="I31" i="6"/>
  <c r="K31" i="6"/>
  <c r="G31" i="6"/>
  <c r="F31" i="6"/>
  <c r="E31" i="6"/>
  <c r="D31" i="6"/>
  <c r="L30" i="6"/>
  <c r="L29" i="6"/>
  <c r="L28" i="6"/>
  <c r="L27" i="6"/>
  <c r="L26" i="6"/>
  <c r="L25" i="6"/>
  <c r="L24" i="6"/>
  <c r="L23" i="6"/>
  <c r="H20" i="6"/>
  <c r="I20" i="6"/>
  <c r="K20" i="6"/>
  <c r="G20" i="6"/>
  <c r="G40" i="4" s="1"/>
  <c r="F20" i="6"/>
  <c r="E20" i="6"/>
  <c r="D20" i="6"/>
  <c r="L19" i="6"/>
  <c r="L18" i="6"/>
  <c r="L17" i="6"/>
  <c r="L16" i="6"/>
  <c r="L15" i="6"/>
  <c r="L14" i="6"/>
  <c r="L13" i="6"/>
  <c r="L12" i="6"/>
  <c r="L11" i="6"/>
  <c r="L10" i="6"/>
  <c r="L9" i="6"/>
  <c r="H44" i="5"/>
  <c r="L44" i="5" s="1"/>
  <c r="I44" i="5"/>
  <c r="K44" i="5"/>
  <c r="G44" i="5"/>
  <c r="F44" i="5"/>
  <c r="E44" i="5"/>
  <c r="D44" i="5"/>
  <c r="L43" i="5"/>
  <c r="L42" i="5"/>
  <c r="L41" i="5"/>
  <c r="L40" i="5"/>
  <c r="L39" i="5"/>
  <c r="H37" i="5"/>
  <c r="K37" i="5"/>
  <c r="G37" i="5"/>
  <c r="F37" i="5"/>
  <c r="E37" i="5"/>
  <c r="D37" i="5"/>
  <c r="L36" i="5"/>
  <c r="L35" i="5"/>
  <c r="L34" i="5"/>
  <c r="L33" i="5"/>
  <c r="L32" i="5"/>
  <c r="L31" i="5"/>
  <c r="L30" i="5"/>
  <c r="H27" i="5"/>
  <c r="I27" i="5"/>
  <c r="I37" i="5" s="1"/>
  <c r="K27" i="5"/>
  <c r="G27" i="5"/>
  <c r="F27" i="5"/>
  <c r="E27" i="5"/>
  <c r="D27" i="5"/>
  <c r="L26" i="5"/>
  <c r="L25" i="5"/>
  <c r="L24" i="5"/>
  <c r="L23" i="5"/>
  <c r="L22" i="5"/>
  <c r="L21" i="5"/>
  <c r="L20" i="5"/>
  <c r="L19" i="5"/>
  <c r="L18" i="5"/>
  <c r="L17" i="5"/>
  <c r="L16" i="5"/>
  <c r="L15" i="5"/>
  <c r="L14" i="5"/>
  <c r="L13" i="5"/>
  <c r="L12" i="5"/>
  <c r="L11" i="5"/>
  <c r="L10" i="5"/>
  <c r="L9" i="5"/>
  <c r="K16" i="4"/>
  <c r="K21" i="4"/>
  <c r="K30" i="4"/>
  <c r="L30" i="4" s="1"/>
  <c r="K38" i="4"/>
  <c r="I16" i="4"/>
  <c r="I21" i="4"/>
  <c r="I30" i="4"/>
  <c r="I38" i="4"/>
  <c r="H16" i="4"/>
  <c r="L16" i="4" s="1"/>
  <c r="H21" i="4"/>
  <c r="L21" i="4" s="1"/>
  <c r="H30" i="4"/>
  <c r="H38" i="4"/>
  <c r="L38" i="4"/>
  <c r="G16" i="4"/>
  <c r="G21" i="4"/>
  <c r="G30" i="4"/>
  <c r="G38" i="4"/>
  <c r="F16" i="4"/>
  <c r="F21" i="4"/>
  <c r="F30" i="4"/>
  <c r="F38" i="4"/>
  <c r="E16" i="4"/>
  <c r="E21" i="4"/>
  <c r="E30" i="4"/>
  <c r="E38" i="4"/>
  <c r="D21" i="4"/>
  <c r="D30" i="4"/>
  <c r="D38" i="4"/>
  <c r="L37" i="4"/>
  <c r="L36" i="4"/>
  <c r="L35" i="4"/>
  <c r="L34" i="4"/>
  <c r="L33" i="4"/>
  <c r="L29" i="4"/>
  <c r="L28" i="4"/>
  <c r="L27" i="4"/>
  <c r="L26" i="4"/>
  <c r="L25" i="4"/>
  <c r="L24" i="4"/>
  <c r="L20" i="4"/>
  <c r="L19" i="4"/>
  <c r="L15" i="4"/>
  <c r="L14" i="4"/>
  <c r="L13" i="4"/>
  <c r="L12" i="4"/>
  <c r="L11" i="4"/>
  <c r="L10" i="4"/>
  <c r="L9" i="4"/>
  <c r="C24" i="3"/>
  <c r="C59" i="3"/>
  <c r="C69" i="3" s="1"/>
  <c r="C72" i="3" s="1"/>
  <c r="C65" i="3"/>
  <c r="E23" i="12"/>
  <c r="E10" i="12"/>
  <c r="E60" i="12" s="1"/>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63" i="21" s="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23" i="20"/>
  <c r="D42" i="20"/>
  <c r="D66" i="20" s="1"/>
  <c r="D48" i="20"/>
  <c r="D53" i="20"/>
  <c r="D58" i="20"/>
  <c r="D65" i="20"/>
  <c r="C13" i="20"/>
  <c r="C23" i="20"/>
  <c r="C42" i="20"/>
  <c r="C66" i="20" s="1"/>
  <c r="C48" i="20"/>
  <c r="C53" i="20"/>
  <c r="C58" i="20"/>
  <c r="C65" i="20"/>
  <c r="H14" i="19"/>
  <c r="H35" i="19"/>
  <c r="I14" i="19"/>
  <c r="J14" i="19"/>
  <c r="J35" i="19" s="1"/>
  <c r="H25" i="19"/>
  <c r="I25" i="19"/>
  <c r="J25" i="19"/>
  <c r="K25" i="19" s="1"/>
  <c r="K35" i="19" s="1"/>
  <c r="H34" i="19"/>
  <c r="I34" i="19"/>
  <c r="J34" i="19"/>
  <c r="K34" i="19" s="1"/>
  <c r="I35" i="19"/>
  <c r="G14" i="19"/>
  <c r="G35" i="19"/>
  <c r="G25" i="19"/>
  <c r="G34" i="19"/>
  <c r="E14" i="19"/>
  <c r="E35" i="19"/>
  <c r="E25" i="19"/>
  <c r="E34" i="19"/>
  <c r="D14" i="19"/>
  <c r="D25" i="19"/>
  <c r="D35" i="19" s="1"/>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66" i="18" s="1"/>
  <c r="D23" i="18"/>
  <c r="D42" i="18"/>
  <c r="D48" i="18"/>
  <c r="D53" i="18"/>
  <c r="D58" i="18"/>
  <c r="D65" i="18"/>
  <c r="C13" i="18"/>
  <c r="C66" i="18" s="1"/>
  <c r="C23" i="18"/>
  <c r="C42" i="18"/>
  <c r="C48" i="18"/>
  <c r="C53" i="18"/>
  <c r="C58" i="18"/>
  <c r="C65" i="18"/>
  <c r="H14" i="17"/>
  <c r="K14" i="17" s="1"/>
  <c r="I14" i="17"/>
  <c r="J14" i="17"/>
  <c r="H25" i="17"/>
  <c r="I25" i="17"/>
  <c r="I35" i="17" s="1"/>
  <c r="J25" i="17"/>
  <c r="J35" i="17" s="1"/>
  <c r="H34" i="17"/>
  <c r="I34" i="17"/>
  <c r="K34" i="17" s="1"/>
  <c r="J34" i="17"/>
  <c r="G14" i="17"/>
  <c r="G25" i="17"/>
  <c r="G35" i="17" s="1"/>
  <c r="G34" i="17"/>
  <c r="E14" i="17"/>
  <c r="E25" i="17"/>
  <c r="F35" i="17" s="1"/>
  <c r="E34" i="17"/>
  <c r="D14" i="17"/>
  <c r="D35" i="17" s="1"/>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62" i="16" s="1"/>
  <c r="D33" i="16"/>
  <c r="D39" i="16"/>
  <c r="C44" i="16"/>
  <c r="D51" i="16"/>
  <c r="D55" i="16"/>
  <c r="D61" i="16"/>
  <c r="C15" i="16"/>
  <c r="C62" i="16" s="1"/>
  <c r="C22" i="16"/>
  <c r="C33" i="16"/>
  <c r="C39" i="16"/>
  <c r="C51" i="16"/>
  <c r="C55" i="16"/>
  <c r="C61" i="16"/>
  <c r="D44" i="16"/>
  <c r="H16" i="15"/>
  <c r="I16" i="15"/>
  <c r="I37" i="15" s="1"/>
  <c r="J16" i="15"/>
  <c r="J37" i="15" s="1"/>
  <c r="H29" i="15"/>
  <c r="I29" i="15"/>
  <c r="K29" i="15" s="1"/>
  <c r="J29" i="15"/>
  <c r="H35" i="15"/>
  <c r="K35" i="15" s="1"/>
  <c r="I35" i="15"/>
  <c r="J35" i="15"/>
  <c r="H37" i="15"/>
  <c r="G16" i="15"/>
  <c r="G29" i="15"/>
  <c r="G35" i="15"/>
  <c r="G37" i="15"/>
  <c r="F16" i="15"/>
  <c r="F29" i="15"/>
  <c r="F35" i="15"/>
  <c r="F37" i="15"/>
  <c r="E16" i="15"/>
  <c r="E29" i="15"/>
  <c r="E35" i="15"/>
  <c r="E37" i="15"/>
  <c r="D16" i="15"/>
  <c r="D29" i="15"/>
  <c r="D35" i="15"/>
  <c r="D37" i="15"/>
  <c r="K34" i="15"/>
  <c r="K33" i="15"/>
  <c r="K32" i="15"/>
  <c r="K27" i="15"/>
  <c r="K26" i="15"/>
  <c r="K25" i="15"/>
  <c r="K24" i="15"/>
  <c r="K23" i="15"/>
  <c r="K22" i="15"/>
  <c r="K21" i="15"/>
  <c r="K20" i="15"/>
  <c r="K19" i="15"/>
  <c r="K18" i="15"/>
  <c r="K15" i="15"/>
  <c r="K14" i="15"/>
  <c r="K13" i="15"/>
  <c r="K12" i="15"/>
  <c r="K11" i="15"/>
  <c r="K10" i="15"/>
  <c r="K9" i="15"/>
  <c r="D59" i="14"/>
  <c r="C59" i="14"/>
  <c r="D14" i="14"/>
  <c r="D20" i="14"/>
  <c r="D30" i="14"/>
  <c r="D36" i="14"/>
  <c r="D41" i="14"/>
  <c r="D46" i="14"/>
  <c r="D51" i="14"/>
  <c r="C14" i="14"/>
  <c r="C20" i="14"/>
  <c r="C30" i="14"/>
  <c r="C36" i="14"/>
  <c r="C41" i="14"/>
  <c r="C46" i="14"/>
  <c r="C51" i="14"/>
  <c r="D63" i="13"/>
  <c r="C63" i="13"/>
  <c r="D50" i="13"/>
  <c r="C50" i="13"/>
  <c r="D33" i="13"/>
  <c r="C33" i="13"/>
  <c r="D20" i="13"/>
  <c r="C20" i="13"/>
  <c r="D58" i="30"/>
  <c r="C58" i="30"/>
  <c r="D46" i="30"/>
  <c r="C46" i="30"/>
  <c r="D27" i="30"/>
  <c r="C27" i="30"/>
  <c r="D17" i="30"/>
  <c r="C17" i="30"/>
  <c r="E56" i="29"/>
  <c r="E68" i="29" s="1"/>
  <c r="E57" i="29"/>
  <c r="E58" i="29"/>
  <c r="E59" i="29"/>
  <c r="E60" i="29"/>
  <c r="E61" i="29"/>
  <c r="E62" i="29"/>
  <c r="E63" i="29"/>
  <c r="E64" i="29"/>
  <c r="E65" i="29"/>
  <c r="E66" i="29"/>
  <c r="E67" i="29"/>
  <c r="D68" i="29"/>
  <c r="C68" i="29"/>
  <c r="B68" i="29"/>
  <c r="E34" i="29"/>
  <c r="E35" i="29"/>
  <c r="E46" i="29" s="1"/>
  <c r="E36" i="29"/>
  <c r="E37" i="29"/>
  <c r="E38" i="29"/>
  <c r="E39" i="29"/>
  <c r="E40" i="29"/>
  <c r="E41" i="29"/>
  <c r="E42" i="29"/>
  <c r="E43" i="29"/>
  <c r="E44" i="29"/>
  <c r="E45" i="29"/>
  <c r="D46" i="29"/>
  <c r="C46" i="29"/>
  <c r="B46" i="29"/>
  <c r="E12" i="29"/>
  <c r="E24" i="29" s="1"/>
  <c r="E13" i="29"/>
  <c r="E14" i="29"/>
  <c r="E15" i="29"/>
  <c r="D24" i="29" s="1"/>
  <c r="E16" i="29"/>
  <c r="E17" i="29"/>
  <c r="E18" i="29"/>
  <c r="E20" i="29"/>
  <c r="E21" i="29"/>
  <c r="E22" i="29"/>
  <c r="E23" i="29"/>
  <c r="C24" i="29"/>
  <c r="B24" i="29"/>
  <c r="K27" i="28"/>
  <c r="K28" i="28"/>
  <c r="K29" i="28"/>
  <c r="K36" i="28" s="1"/>
  <c r="K31" i="28"/>
  <c r="K32" i="28"/>
  <c r="K33" i="28"/>
  <c r="K34" i="28"/>
  <c r="K35" i="28"/>
  <c r="J36" i="28"/>
  <c r="I36" i="28"/>
  <c r="H36" i="28"/>
  <c r="G36" i="28"/>
  <c r="F36" i="28"/>
  <c r="E36" i="28"/>
  <c r="K8" i="28"/>
  <c r="K24" i="28" s="1"/>
  <c r="K9" i="28"/>
  <c r="K10" i="28"/>
  <c r="K11" i="28"/>
  <c r="K13" i="28"/>
  <c r="K14" i="28"/>
  <c r="K15" i="28"/>
  <c r="K16" i="28"/>
  <c r="K17" i="28"/>
  <c r="K18" i="28"/>
  <c r="K19" i="28"/>
  <c r="K20" i="28"/>
  <c r="K21" i="28"/>
  <c r="K22" i="28"/>
  <c r="K23" i="28"/>
  <c r="J24" i="28"/>
  <c r="I24" i="28"/>
  <c r="H24" i="28"/>
  <c r="G24" i="28"/>
  <c r="F24" i="28"/>
  <c r="E24" i="28"/>
  <c r="L33" i="27"/>
  <c r="K25" i="27"/>
  <c r="K33" i="27" s="1"/>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67" i="26" s="1"/>
  <c r="D59" i="26"/>
  <c r="D66" i="26"/>
  <c r="C54" i="26"/>
  <c r="C67" i="26" s="1"/>
  <c r="C59" i="26"/>
  <c r="C66" i="26"/>
  <c r="D12" i="26"/>
  <c r="D42" i="26" s="1"/>
  <c r="D17" i="26"/>
  <c r="D28" i="26"/>
  <c r="D33" i="26"/>
  <c r="D36" i="26"/>
  <c r="D41" i="26"/>
  <c r="C12" i="26"/>
  <c r="C17" i="26"/>
  <c r="C42" i="26" s="1"/>
  <c r="C28" i="26"/>
  <c r="C33" i="26"/>
  <c r="C36" i="26"/>
  <c r="C41" i="26"/>
  <c r="D57" i="31"/>
  <c r="D62" i="31"/>
  <c r="D70" i="31"/>
  <c r="C57" i="31"/>
  <c r="C62" i="31"/>
  <c r="D50" i="25"/>
  <c r="D55" i="25"/>
  <c r="D64" i="25"/>
  <c r="C50" i="25"/>
  <c r="C55" i="25"/>
  <c r="C64" i="25"/>
  <c r="D27" i="25"/>
  <c r="C27" i="25"/>
  <c r="D47" i="24"/>
  <c r="D52" i="24"/>
  <c r="D60" i="24"/>
  <c r="C47" i="24"/>
  <c r="C52" i="24"/>
  <c r="D27" i="24"/>
  <c r="C27" i="24"/>
  <c r="D44" i="23"/>
  <c r="D58" i="23" s="1"/>
  <c r="D49" i="23"/>
  <c r="D57" i="23"/>
  <c r="C44" i="23"/>
  <c r="C58" i="23" s="1"/>
  <c r="C49" i="23"/>
  <c r="C57" i="23"/>
  <c r="D26" i="23"/>
  <c r="C26" i="23"/>
  <c r="D16" i="22"/>
  <c r="D58" i="22" s="1"/>
  <c r="D25" i="22"/>
  <c r="D33" i="22"/>
  <c r="D43" i="22"/>
  <c r="D50" i="22"/>
  <c r="C16" i="22"/>
  <c r="C58" i="22" s="1"/>
  <c r="C25" i="22"/>
  <c r="C33" i="22"/>
  <c r="C43" i="22"/>
  <c r="C50" i="22"/>
  <c r="D18" i="32"/>
  <c r="D54" i="32" s="1"/>
  <c r="D27" i="32"/>
  <c r="D33" i="32"/>
  <c r="D51" i="32"/>
  <c r="C18" i="32"/>
  <c r="C27" i="32"/>
  <c r="C33" i="32"/>
  <c r="C51" i="32"/>
  <c r="C54" i="32" s="1"/>
  <c r="D46" i="33"/>
  <c r="D60" i="33" s="1"/>
  <c r="D51" i="33"/>
  <c r="D59" i="33"/>
  <c r="C46" i="33"/>
  <c r="C60" i="33" s="1"/>
  <c r="C51" i="33"/>
  <c r="C59" i="33"/>
  <c r="D26" i="33"/>
  <c r="C26" i="33"/>
  <c r="D58" i="35"/>
  <c r="C58" i="35"/>
  <c r="D46" i="35"/>
  <c r="C46" i="35"/>
  <c r="D27" i="35"/>
  <c r="C27" i="35"/>
  <c r="D17" i="35"/>
  <c r="C17" i="35"/>
  <c r="D58" i="36"/>
  <c r="C58" i="36"/>
  <c r="D46" i="36"/>
  <c r="C46" i="36"/>
  <c r="D27" i="36"/>
  <c r="C27" i="36"/>
  <c r="D17" i="36"/>
  <c r="C17" i="36"/>
  <c r="H35" i="39"/>
  <c r="I35" i="39"/>
  <c r="D35" i="39"/>
  <c r="E35" i="39"/>
  <c r="J34" i="39"/>
  <c r="F34" i="39"/>
  <c r="J33" i="39"/>
  <c r="F33" i="39"/>
  <c r="J32" i="39"/>
  <c r="F32" i="39"/>
  <c r="J31" i="39"/>
  <c r="F31" i="39"/>
  <c r="J30" i="39"/>
  <c r="F30" i="39"/>
  <c r="J29" i="39"/>
  <c r="F29" i="39"/>
  <c r="J28" i="39"/>
  <c r="F28" i="39"/>
  <c r="J27" i="39"/>
  <c r="F27" i="39"/>
  <c r="J26" i="39"/>
  <c r="F26" i="39"/>
  <c r="J25" i="39"/>
  <c r="F25" i="39"/>
  <c r="J24" i="39"/>
  <c r="F24" i="39"/>
  <c r="J23" i="39"/>
  <c r="F23" i="39"/>
  <c r="J22" i="39"/>
  <c r="F22" i="39"/>
  <c r="J21" i="39"/>
  <c r="F21" i="39"/>
  <c r="J20" i="39"/>
  <c r="F20" i="39"/>
  <c r="J19" i="39"/>
  <c r="F19" i="39"/>
  <c r="J18" i="39"/>
  <c r="F18" i="39"/>
  <c r="J17" i="39"/>
  <c r="F17" i="39"/>
  <c r="J16" i="39"/>
  <c r="F16" i="39"/>
  <c r="J15" i="39"/>
  <c r="F15" i="39"/>
  <c r="J14" i="39"/>
  <c r="F14" i="39"/>
  <c r="J26" i="40"/>
  <c r="I26" i="40"/>
  <c r="H26" i="40"/>
  <c r="G26" i="40"/>
  <c r="F26" i="40"/>
  <c r="E26" i="40"/>
  <c r="D26" i="40"/>
  <c r="C26" i="40"/>
  <c r="L32" i="37"/>
  <c r="P35" i="37"/>
  <c r="O23" i="38"/>
  <c r="O31" i="38"/>
  <c r="K16" i="15"/>
  <c r="F35" i="19"/>
  <c r="K14" i="19"/>
  <c r="C7" i="30"/>
  <c r="C7" i="36" s="1"/>
  <c r="C31" i="36" s="1"/>
  <c r="O17" i="38"/>
  <c r="O21" i="38"/>
  <c r="O25" i="38"/>
  <c r="O29" i="38"/>
  <c r="O33" i="38"/>
  <c r="O19" i="38"/>
  <c r="O27" i="38"/>
  <c r="O35" i="38"/>
  <c r="L15" i="38"/>
  <c r="K36" i="38"/>
  <c r="I37" i="38"/>
  <c r="C31" i="30"/>
  <c r="C7" i="57"/>
  <c r="C31" i="57" s="1"/>
  <c r="L15" i="37" l="1"/>
  <c r="C63" i="8"/>
  <c r="J35" i="39"/>
  <c r="F35" i="39"/>
  <c r="H37" i="39"/>
  <c r="K35" i="39"/>
  <c r="L23" i="37"/>
  <c r="L16" i="37"/>
  <c r="K36" i="37"/>
  <c r="L36" i="37" s="1"/>
  <c r="F36" i="37"/>
  <c r="D71" i="31"/>
  <c r="K23" i="27"/>
  <c r="D52" i="14"/>
  <c r="C52" i="14"/>
  <c r="L31" i="6"/>
  <c r="K40" i="4"/>
  <c r="H40" i="4"/>
  <c r="L40" i="7"/>
  <c r="F40" i="4"/>
  <c r="D63" i="8"/>
  <c r="D61" i="24"/>
  <c r="C61" i="24"/>
  <c r="D65" i="25"/>
  <c r="C65" i="25"/>
  <c r="C71" i="31"/>
  <c r="C4" i="33"/>
  <c r="C5" i="31"/>
  <c r="C4" i="25" s="1"/>
  <c r="C4" i="24" s="1"/>
  <c r="C4" i="23" s="1"/>
  <c r="C6" i="22" s="1"/>
  <c r="C8" i="32" s="1"/>
  <c r="C7" i="35"/>
  <c r="C31" i="35" s="1"/>
  <c r="D40" i="4"/>
  <c r="E40" i="4"/>
  <c r="I40" i="4"/>
  <c r="L37" i="5"/>
  <c r="O36" i="38"/>
  <c r="P36" i="37"/>
  <c r="K37" i="15"/>
  <c r="K25" i="17"/>
  <c r="K35" i="17" s="1"/>
  <c r="L27" i="5"/>
  <c r="L20" i="37"/>
  <c r="L28" i="37"/>
  <c r="L33" i="37"/>
  <c r="O20" i="38"/>
  <c r="E35" i="17"/>
  <c r="H35" i="17"/>
  <c r="L17" i="37"/>
  <c r="L25" i="37"/>
  <c r="L18" i="38"/>
  <c r="L36" i="38" s="1"/>
  <c r="I40" i="38" s="1"/>
  <c r="L34" i="38"/>
  <c r="C6" i="30"/>
  <c r="L20" i="6"/>
  <c r="H40" i="39" l="1"/>
  <c r="I37" i="37"/>
  <c r="I40" i="37"/>
  <c r="L40" i="4"/>
  <c r="C6" i="35"/>
  <c r="C30" i="35" s="1"/>
  <c r="C30" i="30"/>
  <c r="C6" i="57"/>
  <c r="C30" i="57" s="1"/>
  <c r="C3" i="33"/>
  <c r="C6" i="36"/>
  <c r="C30" i="36" s="1"/>
  <c r="C4" i="31"/>
  <c r="C3" i="25" s="1"/>
  <c r="C3" i="24" s="1"/>
  <c r="C3" i="23" s="1"/>
  <c r="C5" i="22" s="1"/>
  <c r="C7" i="32" s="1"/>
</calcChain>
</file>

<file path=xl/comments1.xml><?xml version="1.0" encoding="utf-8"?>
<comments xmlns="http://schemas.openxmlformats.org/spreadsheetml/2006/main">
  <authors>
    <author>cm0140</author>
  </authors>
  <commentList>
    <comment ref="I14" authorId="0" shapeId="0">
      <text>
        <r>
          <rPr>
            <sz val="10"/>
            <color indexed="81"/>
            <rFont val="Tahoma"/>
            <family val="2"/>
          </rPr>
          <t xml:space="preserve">This is the amount authorized on the Mill Levy Determination Form
</t>
        </r>
      </text>
    </comment>
    <comment ref="O14" authorId="0" shapeId="0">
      <text>
        <r>
          <rPr>
            <sz val="10"/>
            <color indexed="81"/>
            <rFont val="Tahoma"/>
            <family val="2"/>
          </rPr>
          <t xml:space="preserve">This is the difference between the authorized mill levy on the determination form and the amount actually levied.
</t>
        </r>
      </text>
    </comment>
  </commentList>
</comments>
</file>

<file path=xl/comments2.xml><?xml version="1.0" encoding="utf-8"?>
<comments xmlns="http://schemas.openxmlformats.org/spreadsheetml/2006/main">
  <authors>
    <author>cm0140</author>
    <author>CM0140</author>
  </authors>
  <commentList>
    <comment ref="E11" authorId="0" shapeId="0">
      <text>
        <r>
          <rPr>
            <sz val="10"/>
            <color indexed="81"/>
            <rFont val="Tahoma"/>
            <family val="2"/>
          </rPr>
          <t xml:space="preserve">Recommended and Maximum Levels:
Counties 33 1/3%
City/Towns 50% of Appropriations
</t>
        </r>
      </text>
    </comment>
    <comment ref="E15" authorId="1" shapeId="0">
      <text>
        <r>
          <rPr>
            <sz val="10"/>
            <color indexed="81"/>
            <rFont val="Tahoma"/>
            <family val="2"/>
          </rPr>
          <t xml:space="preserve">Cash Reserves can not be a negative number.
</t>
        </r>
      </text>
    </comment>
    <comment ref="F15" authorId="1" shapeId="0">
      <text>
        <r>
          <rPr>
            <sz val="10"/>
            <color indexed="81"/>
            <rFont val="Tahoma"/>
            <family val="2"/>
          </rPr>
          <t xml:space="preserve">Total Requirements must equal Total Resources per fund and in total.
</t>
        </r>
      </text>
    </comment>
    <comment ref="L15" authorId="1" shapeId="0">
      <text>
        <r>
          <rPr>
            <sz val="10"/>
            <color indexed="81"/>
            <rFont val="Tahoma"/>
            <family val="2"/>
          </rPr>
          <t xml:space="preserve">tTotal Resources must equal Total Requirements per fund and in total
</t>
        </r>
      </text>
    </comment>
    <comment ref="I37" authorId="0" shapeId="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3.xml><?xml version="1.0" encoding="utf-8"?>
<comments xmlns="http://schemas.openxmlformats.org/spreadsheetml/2006/main">
  <authors>
    <author>cm0140</author>
    <author>CM0140</author>
  </authors>
  <commentList>
    <comment ref="N11" authorId="0" shapeId="0">
      <text>
        <r>
          <rPr>
            <sz val="10"/>
            <color indexed="81"/>
            <rFont val="Tahoma"/>
            <family val="2"/>
          </rPr>
          <t xml:space="preserve">P for Permissive or V for Voted levies. For voted use V/ and number of years or perpetual
</t>
        </r>
      </text>
    </comment>
    <comment ref="E15" authorId="1" shapeId="0">
      <text>
        <r>
          <rPr>
            <sz val="10"/>
            <color indexed="81"/>
            <rFont val="Tahoma"/>
            <family val="2"/>
          </rPr>
          <t xml:space="preserve">Cash reserves can not be a negative number.
</t>
        </r>
      </text>
    </comment>
  </commentList>
</comments>
</file>

<file path=xl/comments4.xml><?xml version="1.0" encoding="utf-8"?>
<comments xmlns="http://schemas.openxmlformats.org/spreadsheetml/2006/main">
  <authors>
    <author>CM0140</author>
  </authors>
  <commentList>
    <comment ref="E14" authorId="0" shapeId="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<sst xmlns="http://schemas.openxmlformats.org/spreadsheetml/2006/main" count="2424" uniqueCount="1125">
  <si>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</si>
  <si>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</si>
  <si>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</si>
  <si>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</si>
  <si>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</si>
  <si>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</si>
  <si>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</si>
  <si>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</si>
  <si>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</si>
  <si>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</si>
  <si>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</si>
  <si>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</si>
  <si>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Poor</t>
  </si>
  <si>
    <t>Bridge</t>
  </si>
  <si>
    <t>Weed</t>
  </si>
  <si>
    <t>Fair</t>
  </si>
  <si>
    <t>District Court</t>
  </si>
  <si>
    <t>Youth Detention Center</t>
  </si>
  <si>
    <t>Parks/Recreation</t>
  </si>
  <si>
    <t>Library</t>
  </si>
  <si>
    <t>City/County Planning</t>
  </si>
  <si>
    <t>City/County Health</t>
  </si>
  <si>
    <t>Predatory Animal</t>
  </si>
  <si>
    <t>Extension</t>
  </si>
  <si>
    <t>Ambulance</t>
  </si>
  <si>
    <t>Hospital</t>
  </si>
  <si>
    <t>Museum</t>
  </si>
  <si>
    <t>Nursing Home</t>
  </si>
  <si>
    <t>Airport</t>
  </si>
  <si>
    <t>Solid Waste</t>
  </si>
  <si>
    <t>Total County Employees</t>
  </si>
  <si>
    <t>Note:  Do not include any employee who is not employed directly by the entity.</t>
  </si>
  <si>
    <t>-4-</t>
  </si>
  <si>
    <t>CITY/TOWN  OF _________________________</t>
  </si>
  <si>
    <t>Cemetery</t>
  </si>
  <si>
    <t>Planning</t>
  </si>
  <si>
    <t>Water</t>
  </si>
  <si>
    <t>Sewer</t>
  </si>
  <si>
    <t>Gas/Electric</t>
  </si>
  <si>
    <t>Total City/Town Employees</t>
  </si>
  <si>
    <t>-5-</t>
  </si>
  <si>
    <t>TAXABLE VALUATION/MILL LEVY</t>
  </si>
  <si>
    <t>%INCREASE</t>
  </si>
  <si>
    <t>ENTITY-</t>
  </si>
  <si>
    <t>(DECREASE)</t>
  </si>
  <si>
    <t>FLOATED</t>
  </si>
  <si>
    <t>WIDE</t>
  </si>
  <si>
    <t>FROM</t>
  </si>
  <si>
    <t>PREVIOUS</t>
  </si>
  <si>
    <t>CURRENT</t>
  </si>
  <si>
    <t>MILL-</t>
  </si>
  <si>
    <t>TAXABLE</t>
  </si>
  <si>
    <t>YEAR</t>
  </si>
  <si>
    <t>UP</t>
  </si>
  <si>
    <t>FISCAL YEAR</t>
  </si>
  <si>
    <t>VALUATION</t>
  </si>
  <si>
    <t>LEVY</t>
  </si>
  <si>
    <t>(DOWN)</t>
  </si>
  <si>
    <t>1998-1999**</t>
  </si>
  <si>
    <t>N/A</t>
  </si>
  <si>
    <t>1999-2000</t>
  </si>
  <si>
    <t>2000-2001</t>
  </si>
  <si>
    <t>2001-2002</t>
  </si>
  <si>
    <t>2002-2003</t>
  </si>
  <si>
    <t>2003-2004</t>
  </si>
  <si>
    <t>2004-2005</t>
  </si>
  <si>
    <t>2005-2006</t>
  </si>
  <si>
    <t>2006-2007</t>
  </si>
  <si>
    <t>2007-2008</t>
  </si>
  <si>
    <t xml:space="preserve">**NOTE:  1998-1999 is the first base year under the provisions of Section 15-10-420, MCA.  Each subsequent fiscal year </t>
  </si>
  <si>
    <t xml:space="preserve">becomes the base year for the next fiscal year.  This section also allows an entity to carry forward any levies which could </t>
  </si>
  <si>
    <t>have been levied but were not to future periods.</t>
  </si>
  <si>
    <t>-9-</t>
  </si>
  <si>
    <t>GENERAL FUND SUMMARY OF REVENUES BY SOURCE</t>
  </si>
  <si>
    <t xml:space="preserve"> SOURCE                        NO.</t>
  </si>
  <si>
    <t>SOURCE DESCRIPTION</t>
  </si>
  <si>
    <t>Previous Year                   Actual</t>
  </si>
  <si>
    <t>Final Budget</t>
  </si>
  <si>
    <t xml:space="preserve">TAX REVENUES (Non-levied Ad Valorem Tax)         </t>
  </si>
  <si>
    <t>Penalty and Interest on Delinquent Taxes</t>
  </si>
  <si>
    <t>*Local Option Tax (1/2%)</t>
  </si>
  <si>
    <t xml:space="preserve">  Flat Tax - Coal</t>
  </si>
  <si>
    <t xml:space="preserve">  Entitlement Levy Transfer</t>
  </si>
  <si>
    <t>SUBTOTAL</t>
  </si>
  <si>
    <t>………………………………………………………</t>
  </si>
  <si>
    <t>Licenses and Permits</t>
  </si>
  <si>
    <t>Business Licenses</t>
  </si>
  <si>
    <t xml:space="preserve">  Alcohol Beverage (Liquor/Beer/Wine)</t>
  </si>
  <si>
    <t xml:space="preserve">  General/Professional and Occupational</t>
  </si>
  <si>
    <t>Non-Business Licenses and Permits</t>
  </si>
  <si>
    <t xml:space="preserve">  Building Permits</t>
  </si>
  <si>
    <t xml:space="preserve">  Animal Licenses</t>
  </si>
  <si>
    <t xml:space="preserve">  Concealed Weapon Permits</t>
  </si>
  <si>
    <t xml:space="preserve">  Other Miscellaneous Permits</t>
  </si>
  <si>
    <t>……………………………………………………….</t>
  </si>
  <si>
    <t>INTERGOVERNMENTAL REVENUES</t>
  </si>
  <si>
    <t>Federal Grants (List and Describe)</t>
  </si>
  <si>
    <t>Federal Payments in Lieu of Taxes</t>
  </si>
  <si>
    <t xml:space="preserve">  Taylor Grazing</t>
  </si>
  <si>
    <t xml:space="preserve">  Payments in Lieu (P.I.L.T.)</t>
  </si>
  <si>
    <t xml:space="preserve">  Refuge Revenue Sharing</t>
  </si>
  <si>
    <t>State Grants (List and Describe)</t>
  </si>
  <si>
    <t>State Shared Revenues</t>
  </si>
  <si>
    <t xml:space="preserve">  Drivers' License Reinstatements</t>
  </si>
  <si>
    <t xml:space="preserve">  Coal Tax Apportionment</t>
  </si>
  <si>
    <t xml:space="preserve">  Oil and Gas Production Tax</t>
  </si>
  <si>
    <t xml:space="preserve">  911 Emergency Number</t>
  </si>
  <si>
    <t xml:space="preserve">  District Court Reimbursement</t>
  </si>
  <si>
    <t xml:space="preserve">  Bed Tax Apportionment</t>
  </si>
  <si>
    <t xml:space="preserve">  Live Card Game Table Permits</t>
  </si>
  <si>
    <t xml:space="preserve">  Gambling Machine Permits</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</si>
  <si>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</si>
  <si>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</si>
  <si>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</si>
  <si>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</si>
  <si>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</si>
  <si>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</si>
  <si>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</si>
  <si>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</si>
  <si>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</si>
  <si>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</si>
  <si>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</si>
  <si>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 xml:space="preserve">   Attorney Fees</t>
  </si>
  <si>
    <t xml:space="preserve">   Clerk and Recorder Fees</t>
  </si>
  <si>
    <t xml:space="preserve">   Election Fees</t>
  </si>
  <si>
    <t xml:space="preserve">   District Court Clerk's Fees</t>
  </si>
  <si>
    <t xml:space="preserve">   Treasurer's Fees (5% New, GVW, etc.)</t>
  </si>
  <si>
    <t xml:space="preserve">   Planning Board Fees</t>
  </si>
  <si>
    <t>Public Safety</t>
  </si>
  <si>
    <t xml:space="preserve">  Sheriff's Fees</t>
  </si>
  <si>
    <t xml:space="preserve">  Board of Prisoners</t>
  </si>
  <si>
    <t xml:space="preserve">  Fire Protection Fees</t>
  </si>
  <si>
    <t xml:space="preserve">  Emergency Services</t>
  </si>
  <si>
    <t>Public Works (List)</t>
  </si>
  <si>
    <t xml:space="preserve">  Street and Roadway Charges</t>
  </si>
  <si>
    <t>Airport Revenue</t>
  </si>
  <si>
    <t>Miscellaneous Charges for Services</t>
  </si>
  <si>
    <t xml:space="preserve"> Cemetery Charges</t>
  </si>
  <si>
    <t xml:space="preserve"> Sale of Cemetery Plots</t>
  </si>
  <si>
    <t xml:space="preserve"> Grave Permits</t>
  </si>
  <si>
    <t xml:space="preserve"> Opening and Closing Charges</t>
  </si>
  <si>
    <t xml:space="preserve"> Perpetual Care Charges</t>
  </si>
  <si>
    <t xml:space="preserve"> Weed Control Charges</t>
  </si>
  <si>
    <t>Public Health Charges</t>
  </si>
  <si>
    <t>Culture and Recreation</t>
  </si>
  <si>
    <t xml:space="preserve"> Auditorium Use Fees</t>
  </si>
  <si>
    <t xml:space="preserve"> Golf Fees</t>
  </si>
  <si>
    <t xml:space="preserve"> Swimming Pool Fees</t>
  </si>
  <si>
    <t xml:space="preserve"> Camping Facilities Fees</t>
  </si>
  <si>
    <t xml:space="preserve"> Library Collections</t>
  </si>
  <si>
    <t xml:space="preserve"> Fair Revenues</t>
  </si>
  <si>
    <t xml:space="preserve"> Civic Center Revenues</t>
  </si>
  <si>
    <t xml:space="preserve">                                                                       -15-</t>
  </si>
  <si>
    <t>FINES AND FORFEITURES</t>
  </si>
  <si>
    <t xml:space="preserve"> Justice Court</t>
  </si>
  <si>
    <t xml:space="preserve">  50% Share of Fines</t>
  </si>
  <si>
    <t xml:space="preserve">  Civil Fines</t>
  </si>
  <si>
    <t xml:space="preserve">  Drug Forfeitures</t>
  </si>
  <si>
    <t xml:space="preserve">  Tobacco Possession and Consumption</t>
  </si>
  <si>
    <t xml:space="preserve">  District Court Fines</t>
  </si>
  <si>
    <t xml:space="preserve">  City/Town Court Fines</t>
  </si>
  <si>
    <t xml:space="preserve">  Other</t>
  </si>
  <si>
    <t>MISCELLANEOUS REVENUES</t>
  </si>
  <si>
    <t xml:space="preserve">  Rents/Leases</t>
  </si>
  <si>
    <t xml:space="preserve">  Contributions/Donations</t>
  </si>
  <si>
    <t>.....................</t>
  </si>
  <si>
    <t>INVESTMENT AND ROYALTY EARNINGS</t>
  </si>
  <si>
    <t xml:space="preserve">  Investment Earnings</t>
  </si>
  <si>
    <t xml:space="preserve">  Royalties</t>
  </si>
  <si>
    <t>......................</t>
  </si>
  <si>
    <t>OTHER FINANCING SOURCES</t>
  </si>
  <si>
    <t xml:space="preserve">  Proceeds of General Long-Term Debt</t>
  </si>
  <si>
    <t xml:space="preserve">    Inception of Capital Lease Agreement</t>
  </si>
  <si>
    <t xml:space="preserve">    Proceeds from Notes/Loans/Intercap</t>
  </si>
  <si>
    <t>Proceeds of General Fixed Asset Disposition</t>
  </si>
  <si>
    <t xml:space="preserve">  Sale of Assets</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</si>
  <si>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</si>
  <si>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</si>
  <si>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</si>
  <si>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</si>
  <si>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</si>
  <si>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</si>
  <si>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</si>
  <si>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</si>
  <si>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</si>
  <si>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</si>
  <si>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</si>
  <si>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</si>
  <si>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</si>
  <si>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</si>
  <si>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</si>
  <si>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</si>
  <si>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</si>
  <si>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</si>
  <si>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</si>
  <si>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</si>
  <si>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</si>
  <si>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</si>
  <si>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</si>
  <si>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</si>
  <si>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</si>
  <si>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</si>
  <si>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</si>
  <si>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</si>
  <si>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</si>
  <si>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</si>
  <si>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</si>
  <si>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</si>
  <si>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</si>
  <si>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</si>
  <si>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</si>
  <si>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</si>
  <si>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*District Courts</t>
  </si>
  <si>
    <t xml:space="preserve">  Justice Courts</t>
  </si>
  <si>
    <t xml:space="preserve">  Municipal Courts</t>
  </si>
  <si>
    <t xml:space="preserve">  Administrative Services</t>
  </si>
  <si>
    <t xml:space="preserve">  Financial Services</t>
  </si>
  <si>
    <t xml:space="preserve">  Administration</t>
  </si>
  <si>
    <t xml:space="preserve">  Auditing</t>
  </si>
  <si>
    <t xml:space="preserve">  Treasurer</t>
  </si>
  <si>
    <t xml:space="preserve">  Accounting</t>
  </si>
  <si>
    <t xml:space="preserve">  Data Processing</t>
  </si>
  <si>
    <t xml:space="preserve">  Assessor</t>
  </si>
  <si>
    <t xml:space="preserve">  Elections</t>
  </si>
  <si>
    <t xml:space="preserve">  Purchasing Services</t>
  </si>
  <si>
    <t xml:space="preserve">  Personnel Services</t>
  </si>
  <si>
    <t xml:space="preserve">  Records Administration</t>
  </si>
  <si>
    <t xml:space="preserve">  Planning and Research Services</t>
  </si>
  <si>
    <t xml:space="preserve">  Legal Services</t>
  </si>
  <si>
    <t xml:space="preserve">  Facilities Administration</t>
  </si>
  <si>
    <t xml:space="preserve">  Central Communication</t>
  </si>
  <si>
    <t xml:space="preserve">  Engineering Services</t>
  </si>
  <si>
    <t xml:space="preserve">  Estate Administration</t>
  </si>
  <si>
    <t xml:space="preserve">  Public School Administration</t>
  </si>
  <si>
    <t xml:space="preserve">  Others (List)</t>
  </si>
  <si>
    <t>……………………………………………………………</t>
  </si>
  <si>
    <t>*Total shown here should be the total from page 21.</t>
  </si>
  <si>
    <t>-18-</t>
  </si>
  <si>
    <t>PUBLIC SAFETY</t>
  </si>
  <si>
    <t xml:space="preserve">  420100</t>
  </si>
  <si>
    <t xml:space="preserve">    Law Enforcement</t>
  </si>
  <si>
    <t xml:space="preserve">  420200</t>
  </si>
  <si>
    <t xml:space="preserve">    Detention and Correction</t>
  </si>
  <si>
    <t xml:space="preserve">  420300</t>
  </si>
  <si>
    <t xml:space="preserve">    Probation and Parole</t>
  </si>
  <si>
    <t xml:space="preserve">  420400</t>
  </si>
  <si>
    <t xml:space="preserve">    Fire Protection</t>
  </si>
  <si>
    <t xml:space="preserve">  420500</t>
  </si>
  <si>
    <t xml:space="preserve">    Protective Inspections</t>
  </si>
  <si>
    <t xml:space="preserve">  420600</t>
  </si>
  <si>
    <t xml:space="preserve">    Civil Defense</t>
  </si>
  <si>
    <t xml:space="preserve">  420700</t>
  </si>
  <si>
    <t xml:space="preserve">    Other Emergency Services</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</si>
  <si>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</si>
  <si>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</si>
  <si>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</si>
  <si>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</si>
  <si>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</si>
  <si>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</si>
  <si>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</si>
  <si>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</si>
  <si>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</si>
  <si>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 xml:space="preserve">    Solid Waste Services</t>
  </si>
  <si>
    <t xml:space="preserve">    Cemetery Services</t>
  </si>
  <si>
    <t xml:space="preserve">    Weed Control</t>
  </si>
  <si>
    <t>PUBLIC HEALTH</t>
  </si>
  <si>
    <t xml:space="preserve">    Public Health Services</t>
  </si>
  <si>
    <t xml:space="preserve">    Hospitals</t>
  </si>
  <si>
    <t xml:space="preserve">    Nursing Home</t>
  </si>
  <si>
    <t xml:space="preserve">    Mental Health Centers</t>
  </si>
  <si>
    <t xml:space="preserve">    Health Clinics</t>
  </si>
  <si>
    <t xml:space="preserve">    Animal Control Services</t>
  </si>
  <si>
    <t xml:space="preserve">    Insect and Pest Control</t>
  </si>
  <si>
    <t>-19-</t>
  </si>
  <si>
    <t>SOCIAL AND ECONOMIC SERVICES</t>
  </si>
  <si>
    <t xml:space="preserve">    Welfare</t>
  </si>
  <si>
    <t xml:space="preserve">    Administration</t>
  </si>
  <si>
    <t xml:space="preserve">    Institutional Care</t>
  </si>
  <si>
    <t xml:space="preserve">    Direct Assistance</t>
  </si>
  <si>
    <t xml:space="preserve">    General Assistance</t>
  </si>
  <si>
    <t xml:space="preserve">    Old-Age Assistance</t>
  </si>
  <si>
    <t xml:space="preserve">    Aid-To-Dependent Children</t>
  </si>
  <si>
    <t xml:space="preserve">    Medical Relief</t>
  </si>
  <si>
    <t xml:space="preserve">    Burial of Indigent</t>
  </si>
  <si>
    <t xml:space="preserve">    Intergovernmental Welfare Payments</t>
  </si>
  <si>
    <t xml:space="preserve">    Family Services</t>
  </si>
  <si>
    <t xml:space="preserve">    Foster Care</t>
  </si>
  <si>
    <t xml:space="preserve">    Vendor Welfare Services</t>
  </si>
  <si>
    <t xml:space="preserve">    Veterans Services</t>
  </si>
  <si>
    <t xml:space="preserve">    Aging Services</t>
  </si>
  <si>
    <t xml:space="preserve">    Extension Services</t>
  </si>
  <si>
    <t>CULTURE AND RECREATION</t>
  </si>
  <si>
    <t xml:space="preserve">    Library Services</t>
  </si>
  <si>
    <t xml:space="preserve">    Fairs</t>
  </si>
  <si>
    <t xml:space="preserve">    Community Grants</t>
  </si>
  <si>
    <t xml:space="preserve">    Parks and Recreation Services</t>
  </si>
  <si>
    <t>HOUSING AND COMMUNITY DEV.</t>
  </si>
  <si>
    <t xml:space="preserve">    Community Public Facility Projects</t>
  </si>
  <si>
    <t xml:space="preserve">    Housing Rehab</t>
  </si>
  <si>
    <t xml:space="preserve">    Economic Development</t>
  </si>
  <si>
    <t xml:space="preserve">    TSEP/Home</t>
  </si>
  <si>
    <t xml:space="preserve">    Home-Rental Assistance</t>
  </si>
  <si>
    <t>-20-</t>
  </si>
  <si>
    <t>CONSERVATION OF NATURAL RESOURCES</t>
  </si>
  <si>
    <t xml:space="preserve">    Soil Conservation</t>
  </si>
  <si>
    <t xml:space="preserve">    Water Quality Control</t>
  </si>
  <si>
    <t xml:space="preserve">    Air Quality Control</t>
  </si>
  <si>
    <t>DEBT SERVICE</t>
  </si>
  <si>
    <t xml:space="preserve">    Interest on Registered Warrants</t>
  </si>
  <si>
    <t xml:space="preserve">    Other Interest Principal Payments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</si>
  <si>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</si>
  <si>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</si>
  <si>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</si>
  <si>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</si>
  <si>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</si>
  <si>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</si>
  <si>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</si>
  <si>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</si>
  <si>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</si>
  <si>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</si>
  <si>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</si>
  <si>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</si>
  <si>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</si>
  <si>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</si>
  <si>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</si>
  <si>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</si>
  <si>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</si>
  <si>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</si>
  <si>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</si>
  <si>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</si>
  <si>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</si>
  <si>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</si>
  <si>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</si>
  <si>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</si>
  <si>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</si>
  <si>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</si>
  <si>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</si>
  <si>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</si>
  <si>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</si>
  <si>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</si>
  <si>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</si>
  <si>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</si>
  <si>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</si>
  <si>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</si>
  <si>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</si>
  <si>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</si>
  <si>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</si>
  <si>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</si>
  <si>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</si>
  <si>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</si>
  <si>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</si>
  <si>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</si>
  <si>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LOANS, CONTRACTS, NOTES, LEASE PURCHASE, ETC.</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</si>
  <si>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</si>
  <si>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</si>
  <si>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</si>
  <si>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</si>
  <si>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</si>
  <si>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</si>
  <si>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</si>
  <si>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</si>
  <si>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</si>
  <si>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</si>
  <si>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</si>
  <si>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</si>
  <si>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</si>
  <si>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</si>
  <si>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</si>
  <si>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</si>
  <si>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</si>
  <si>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</si>
  <si>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</si>
  <si>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</si>
  <si>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</si>
  <si>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</si>
  <si>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</si>
  <si>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</si>
  <si>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</si>
  <si>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</si>
  <si>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</si>
  <si>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</si>
  <si>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</si>
  <si>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</si>
  <si>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</si>
  <si>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</si>
  <si>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</si>
  <si>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</si>
  <si>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</si>
  <si>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</si>
  <si>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</si>
  <si>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</si>
  <si>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</si>
  <si>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</si>
  <si>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</si>
  <si>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</si>
  <si>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</si>
  <si>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</si>
  <si>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</si>
  <si>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</si>
  <si>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</si>
  <si>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</si>
  <si>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</si>
  <si>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</si>
  <si>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</si>
  <si>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</si>
  <si>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</si>
  <si>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</si>
  <si>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</si>
  <si>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</si>
  <si>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</si>
  <si>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</si>
  <si>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</si>
  <si>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</si>
  <si>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</si>
  <si>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</si>
  <si>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</si>
  <si>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</si>
  <si>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</si>
  <si>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</si>
  <si>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</si>
  <si>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</si>
  <si>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</si>
  <si>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</si>
  <si>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</si>
  <si>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</si>
  <si>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</si>
  <si>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</si>
  <si>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</si>
  <si>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</si>
  <si>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</si>
  <si>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</si>
  <si>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</si>
  <si>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</si>
  <si>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</si>
  <si>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</si>
  <si>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</si>
  <si>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</si>
  <si>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</si>
  <si>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</si>
  <si>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</si>
  <si>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</si>
  <si>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</si>
  <si>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</si>
  <si>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</si>
  <si>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</si>
  <si>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City/Town County of:___________</t>
  </si>
  <si>
    <t>.............…………………………………….....</t>
  </si>
  <si>
    <t>..............…………………………………….....</t>
  </si>
  <si>
    <t>..............…………………………………......</t>
  </si>
  <si>
    <t>............……………………………………........</t>
  </si>
  <si>
    <t>.............…………………………………….......</t>
  </si>
  <si>
    <t>OTHER FINANCING SORUCES</t>
  </si>
  <si>
    <t>TOTAL NON-TAX REVENUES......………………......  **</t>
  </si>
  <si>
    <t>TOTAL EXPENDITURES………………….............  **</t>
  </si>
  <si>
    <t>-31-</t>
  </si>
  <si>
    <t>SPECIAL ASSESSMENTS</t>
  </si>
  <si>
    <t>REVENUES</t>
  </si>
  <si>
    <t xml:space="preserve">  Maintenance Assessments</t>
  </si>
  <si>
    <t xml:space="preserve">  Penalty and Interest on Special Assessments</t>
  </si>
  <si>
    <t>TOTAL REVENUES..…………….................*</t>
  </si>
  <si>
    <t>TOTAL EXPENDITURES …………....................  **</t>
  </si>
  <si>
    <t>TOTAL REVENUES..……………..................*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</si>
  <si>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</si>
  <si>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</si>
  <si>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</si>
  <si>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</si>
  <si>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</si>
  <si>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</si>
  <si>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</si>
  <si>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</si>
  <si>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</si>
  <si>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</si>
  <si>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</si>
  <si>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</si>
  <si>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</si>
  <si>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</si>
  <si>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</si>
  <si>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</si>
  <si>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</si>
  <si>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REVOLVING</t>
  </si>
  <si>
    <t>ACCOUNT NAME</t>
  </si>
  <si>
    <t>Fund Name</t>
  </si>
  <si>
    <t>TOTALS</t>
  </si>
  <si>
    <r>
      <t>TAX REVENUE</t>
    </r>
    <r>
      <rPr>
        <sz val="12"/>
        <color indexed="8"/>
        <rFont val="Times New Roman"/>
        <family val="1"/>
      </rPr>
      <t xml:space="preserve"> (Non-Levied Ad Valorem Taxes)</t>
    </r>
  </si>
  <si>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</si>
  <si>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</si>
  <si>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</si>
  <si>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</si>
  <si>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</si>
  <si>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</si>
  <si>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</si>
  <si>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</si>
  <si>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</si>
  <si>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</si>
  <si>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</si>
  <si>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</si>
  <si>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</si>
  <si>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</si>
  <si>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</si>
  <si>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</si>
  <si>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</si>
  <si>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</si>
  <si>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</si>
  <si>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</si>
  <si>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</si>
  <si>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</si>
  <si>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</si>
  <si>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</si>
  <si>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</si>
  <si>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</si>
  <si>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</si>
  <si>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Federal Grants</t>
  </si>
  <si>
    <t>Payments in Lieu of Taxes (Federal)</t>
  </si>
  <si>
    <t>Contributions and Donations</t>
  </si>
  <si>
    <t>General Obligation Bonds Proceeds</t>
  </si>
  <si>
    <t>S.I.D. Bonds Proceeds</t>
  </si>
  <si>
    <t>Transfers From Other Funds (List)</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</si>
  <si>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</si>
  <si>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</si>
  <si>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</si>
  <si>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</si>
  <si>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</si>
  <si>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</si>
  <si>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County of: _________________</t>
  </si>
  <si>
    <t>Fiscal Year: _______</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</si>
  <si>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</si>
  <si>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</si>
  <si>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</si>
  <si>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</si>
  <si>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</si>
  <si>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</si>
  <si>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</si>
  <si>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</si>
  <si>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</si>
  <si>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</si>
  <si>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</si>
  <si>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</si>
  <si>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</si>
  <si>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</si>
  <si>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</si>
  <si>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</si>
  <si>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</si>
  <si>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</si>
  <si>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</si>
  <si>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</si>
  <si>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</si>
  <si>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</si>
  <si>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</si>
  <si>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</si>
  <si>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</si>
  <si>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</si>
  <si>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Depreciation - Retained Earnings</t>
  </si>
  <si>
    <t xml:space="preserve">  Depreciation - Contributed Capital</t>
  </si>
  <si>
    <t xml:space="preserve">  Compensated Absences</t>
  </si>
  <si>
    <t>TOTAL NON-CASH EXPENSES...…………….....…….........</t>
  </si>
  <si>
    <t>OTHER CASH USES</t>
  </si>
  <si>
    <t>Due to Other Funds</t>
  </si>
  <si>
    <t>Additions to Restricted Accounts Sinking/Interest</t>
  </si>
  <si>
    <t xml:space="preserve">  Reserve</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</si>
  <si>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</si>
  <si>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</si>
  <si>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</si>
  <si>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</si>
  <si>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</si>
  <si>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</si>
  <si>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</si>
  <si>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</si>
  <si>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</si>
  <si>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</si>
  <si>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021</t>
  </si>
  <si>
    <t xml:space="preserve">  Metered Water Sales</t>
  </si>
  <si>
    <t>022</t>
  </si>
  <si>
    <t xml:space="preserve">  Unmetered Water Sales</t>
  </si>
  <si>
    <t>023</t>
  </si>
  <si>
    <t xml:space="preserve">  Bulk and Irrigation Water Sales</t>
  </si>
  <si>
    <t>024</t>
  </si>
  <si>
    <t xml:space="preserve">  Sale of Water, Materials and Supplies</t>
  </si>
  <si>
    <t>025</t>
  </si>
  <si>
    <t xml:space="preserve">  Water Permits</t>
  </si>
  <si>
    <t>026</t>
  </si>
  <si>
    <t xml:space="preserve">  Water Installation Charges</t>
  </si>
  <si>
    <t>027</t>
  </si>
  <si>
    <t xml:space="preserve">  Miscellaneous Water Revenue</t>
  </si>
  <si>
    <t>INVESTMENT EARNINGS</t>
  </si>
  <si>
    <t>TRANSFERS IN (From other Funds)</t>
  </si>
  <si>
    <t xml:space="preserve"> Itemize by Fund</t>
  </si>
  <si>
    <t>TOTAL REVENUES  **.………………...........…………………</t>
  </si>
  <si>
    <t>WATER UTILITIES</t>
  </si>
  <si>
    <t xml:space="preserve">  Personal Services (FTE    )</t>
  </si>
  <si>
    <t xml:space="preserve">  *Capital Outlay</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</si>
  <si>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</si>
  <si>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</si>
  <si>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</si>
  <si>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</si>
  <si>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</si>
  <si>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</si>
  <si>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</si>
  <si>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Reserve</t>
  </si>
  <si>
    <t xml:space="preserve">     Surplus</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</si>
  <si>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</si>
  <si>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</si>
  <si>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</si>
  <si>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</si>
  <si>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</si>
  <si>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</si>
  <si>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</si>
  <si>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</si>
  <si>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</si>
  <si>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 xml:space="preserve">  Sewer Service Charge</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</si>
  <si>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</si>
  <si>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</si>
  <si>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</si>
  <si>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</si>
  <si>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</si>
  <si>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</si>
  <si>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</si>
  <si>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</si>
  <si>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</si>
  <si>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</si>
  <si>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 xml:space="preserve">   Garbage Collection Services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</si>
  <si>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</si>
  <si>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</si>
  <si>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</si>
  <si>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</si>
  <si>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</si>
  <si>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</si>
  <si>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</si>
  <si>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</si>
  <si>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</si>
  <si>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</si>
  <si>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</si>
  <si>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</si>
  <si>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</si>
  <si>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</si>
  <si>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</si>
  <si>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</si>
  <si>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</si>
  <si>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</si>
  <si>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</si>
  <si>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</si>
  <si>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</si>
  <si>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</si>
  <si>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</si>
  <si>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</si>
  <si>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</si>
  <si>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</si>
  <si>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</si>
  <si>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</si>
  <si>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</si>
  <si>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</si>
  <si>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</si>
  <si>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</si>
  <si>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</si>
  <si>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</si>
  <si>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</si>
  <si>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</si>
  <si>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</si>
  <si>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</si>
  <si>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</si>
  <si>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</si>
  <si>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</si>
  <si>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</si>
  <si>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</si>
  <si>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</si>
  <si>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</si>
  <si>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</si>
  <si>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</si>
  <si>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</si>
  <si>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</si>
  <si>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</si>
  <si>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</si>
  <si>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</si>
  <si>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</si>
  <si>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</si>
  <si>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</si>
  <si>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</si>
  <si>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</si>
  <si>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</si>
  <si>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</si>
  <si>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</si>
  <si>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</si>
  <si>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</si>
  <si>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</si>
  <si>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</si>
  <si>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</si>
  <si>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</si>
  <si>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</si>
  <si>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TOTAL REVENUES *.................……………………</t>
  </si>
  <si>
    <t>TOTAL EXPENDITURES **...…………………..…</t>
  </si>
  <si>
    <t>-50-</t>
  </si>
  <si>
    <t>PERMANENT FUNDS</t>
  </si>
  <si>
    <t>-52-</t>
  </si>
  <si>
    <t>-53-</t>
  </si>
  <si>
    <t>TAX LEVY REQUIREMENTS SCHEDULE</t>
  </si>
  <si>
    <t>NON-VOTED LEVIES</t>
  </si>
  <si>
    <t>Fiscal Year: 20 ______-______</t>
  </si>
  <si>
    <t xml:space="preserve">1 Mill Yields(10):___________________     </t>
  </si>
  <si>
    <t>Page No. ______________</t>
  </si>
  <si>
    <t>(1)</t>
  </si>
  <si>
    <t>(2)</t>
  </si>
  <si>
    <t>(3)=(1)+(2)</t>
  </si>
  <si>
    <t>(4)</t>
  </si>
  <si>
    <t>(5)</t>
  </si>
  <si>
    <t>(6)=(4)+(5)</t>
  </si>
  <si>
    <t>AVAILABLE</t>
  </si>
  <si>
    <t>(Less current</t>
  </si>
  <si>
    <t>liabilities)</t>
  </si>
  <si>
    <t>-54-</t>
  </si>
  <si>
    <t>-55-</t>
  </si>
  <si>
    <t>NON-LEVIED FUNDS - SUMMARY SCHEDULE</t>
  </si>
  <si>
    <t>Page No. _________________</t>
  </si>
  <si>
    <t>-56-</t>
  </si>
  <si>
    <t>TAXABLE VALUATION SCHEDULE</t>
  </si>
  <si>
    <t>County-Wide</t>
  </si>
  <si>
    <t>PROPERTY CLASSIFICATION</t>
  </si>
  <si>
    <t>Taxable</t>
  </si>
  <si>
    <t xml:space="preserve">Taxable </t>
  </si>
  <si>
    <t>Valuation</t>
  </si>
  <si>
    <t>Real..........…………………….....</t>
  </si>
  <si>
    <t>Personal...………………….......…</t>
  </si>
  <si>
    <t>Motor Vehicle Over One Ton.…....</t>
  </si>
  <si>
    <t>Net Proceeds - Mines.…………....</t>
  </si>
  <si>
    <t>Gross Proceeds - Metal Mines…....</t>
  </si>
  <si>
    <t>TOTAL...……………………….....</t>
  </si>
  <si>
    <t>2008-2009</t>
  </si>
  <si>
    <t>2009-2010</t>
  </si>
  <si>
    <t>COUNTY OF ________________________________</t>
  </si>
  <si>
    <t>2010 - 2011</t>
  </si>
  <si>
    <t>MONTANA DEPARTMENT OF ADMINISTRATION</t>
  </si>
  <si>
    <t>Local Government Services Bureau</t>
  </si>
  <si>
    <t>301 S. Park Avenue, Room 340, PO Box 200547, Helena, Montana 59620-0547</t>
  </si>
  <si>
    <t>MONTANA</t>
  </si>
  <si>
    <t>CITY/TOWN/COUNTY</t>
  </si>
  <si>
    <t>FINAL</t>
  </si>
  <si>
    <t>BUDGET DOCUMENT</t>
  </si>
  <si>
    <t>Form Prescribed by Department of  Administration</t>
  </si>
  <si>
    <t xml:space="preserve">Montana Budgetary, Accounting, and Reporting System </t>
  </si>
  <si>
    <t>Helena office use:</t>
  </si>
  <si>
    <r>
      <t>DESK REVIEW COMPLETED BY_______________________________</t>
    </r>
    <r>
      <rPr>
        <u/>
        <sz val="11"/>
        <rFont val="Century Schoolbook"/>
        <family val="1"/>
      </rPr>
      <t xml:space="preserve">          </t>
    </r>
  </si>
  <si>
    <t>Phone (406) 841-2909</t>
  </si>
  <si>
    <t>MONTANA CITY/TOWN/COUNTY FINAL BUDGET DOCUMENT</t>
  </si>
  <si>
    <t>TABLE OF CONTENTS</t>
  </si>
  <si>
    <t>Budget Certification…………………………………………………………………………..</t>
  </si>
  <si>
    <t>General Statistical Information………………………………………………………………</t>
  </si>
  <si>
    <t>Taxable Valuation/Mill Levy…………………………………………………………………</t>
  </si>
  <si>
    <t>Budget Preparation Instructions………………………………………………………….</t>
  </si>
  <si>
    <t>General Funds (1000)……………...……………………………………………………….</t>
  </si>
  <si>
    <t>Summary of Revenues by Source ………………………………………………….</t>
  </si>
  <si>
    <t>14-16</t>
  </si>
  <si>
    <t>Summary of Expenditures by Function/Activity………………………………………</t>
  </si>
  <si>
    <t>17-20</t>
  </si>
  <si>
    <t>Special Revenue Funds (2000)..……………………………………………………………</t>
  </si>
  <si>
    <t>Other Levied Funds – Revenues by Source/Expenditures by Function…………..</t>
  </si>
  <si>
    <t>Special Assessment Funds – Revenues by Source/Expenditures by Function….</t>
  </si>
  <si>
    <t>Non Levied Funds – Revenues by Source/Expenditures by Function…………….</t>
  </si>
  <si>
    <t>Capital Projects Budget Summary……………………………………………………..</t>
  </si>
  <si>
    <t>Enterprise Funds (5000)…………………………………………………………………….</t>
  </si>
  <si>
    <t>Water Operating – Budget Summary………………………………………………….</t>
  </si>
  <si>
    <t>Sewer Operating – Budget Summary………………………………………………….</t>
  </si>
  <si>
    <t>Solid Waste – Budget Summary……………………………………………………….</t>
  </si>
  <si>
    <t>Page i</t>
  </si>
  <si>
    <t>Page ii</t>
  </si>
  <si>
    <t>Elected Officials……………………………………………………………………………….</t>
  </si>
  <si>
    <t>Capital Projects Funds (4000)……………………………………………………………….</t>
  </si>
  <si>
    <t xml:space="preserve">Private Purpose Trust Funds - Revenues by Source/Expenditures by Function ….       </t>
  </si>
  <si>
    <t>County/City/Town Tax Levy Requirements Schedule-Non Voted Levies……………….</t>
  </si>
  <si>
    <t>County/City/Town Tax Levy Requirements Schedule – Voted Levies……………..……</t>
  </si>
  <si>
    <t>County/City/Town Non-Levied Funds-Summary Schedule……………………………….</t>
  </si>
  <si>
    <t>BUDGET CERTIFICATION</t>
  </si>
  <si>
    <t>Mayor</t>
  </si>
  <si>
    <t>OR</t>
  </si>
  <si>
    <t>-1-</t>
  </si>
  <si>
    <t>law and adopted by the City/Town Council, City/Town Commission, Board of County Commissioners,</t>
  </si>
  <si>
    <t>on _______________________, 20__; and that all financial date and other information</t>
  </si>
  <si>
    <t>set forth herein are complete and correct to the best of my knowledge and belief.</t>
  </si>
  <si>
    <t xml:space="preserve">                                             Mayor</t>
  </si>
  <si>
    <t>Signed _________________________________     Date ____________</t>
  </si>
  <si>
    <t xml:space="preserve">                                            Manager</t>
  </si>
  <si>
    <t xml:space="preserve">                                           Board Chairman</t>
  </si>
  <si>
    <r>
      <t>City/Town</t>
    </r>
    <r>
      <rPr>
        <sz val="14"/>
        <rFont val="Arial"/>
        <family val="2"/>
      </rPr>
      <t xml:space="preserve"> of_________________________________________________________</t>
    </r>
  </si>
  <si>
    <r>
      <t>County</t>
    </r>
    <r>
      <rPr>
        <sz val="14"/>
        <rFont val="Arial"/>
        <family val="2"/>
      </rPr>
      <t xml:space="preserve"> of____________________________________________________________</t>
    </r>
    <r>
      <rPr>
        <u/>
        <sz val="14"/>
        <rFont val="Arial"/>
        <family val="2"/>
      </rPr>
      <t xml:space="preserve"> </t>
    </r>
  </si>
  <si>
    <t>GENERAL STATISTICAL INFORMATION</t>
  </si>
  <si>
    <t>PLEASE COMPLETE APPLICABLE SECTION</t>
  </si>
  <si>
    <t>Counties</t>
  </si>
  <si>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</si>
  <si>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</si>
  <si>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</si>
  <si>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</si>
  <si>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</si>
  <si>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</si>
  <si>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</si>
  <si>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</si>
  <si>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</si>
  <si>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</si>
  <si>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</si>
  <si>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</si>
  <si>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</si>
  <si>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</si>
  <si>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AREA (SQ. MILES)…………………………………………………………</t>
  </si>
  <si>
    <t>POPULATION OF CITY/TOWN……………………………………………</t>
  </si>
  <si>
    <t>FORM OF GOVERNMENT………………………………………………..</t>
  </si>
  <si>
    <t>NUMBER OF EMPLOYEES (ELECTED)………………………………..</t>
  </si>
  <si>
    <t>MILES OF STREETS AND ALLEYS………………………………………</t>
  </si>
  <si>
    <t>MUNICIPAL WATER</t>
  </si>
  <si>
    <t xml:space="preserve">  NUMBER OF CONSUMERS…………………………………………….</t>
  </si>
  <si>
    <t xml:space="preserve">  WATER RATE PER 1,000 GALLONS…………………………………..</t>
  </si>
  <si>
    <t xml:space="preserve">  SEWER RATES……………………………………………………………</t>
  </si>
  <si>
    <t>-2-</t>
  </si>
  <si>
    <t>CERTIFIED TAXABLE VALUATION FORM</t>
  </si>
  <si>
    <t>2a</t>
  </si>
  <si>
    <t>TABLE OF CONTENTS - Cont.</t>
  </si>
  <si>
    <t>-2a-</t>
  </si>
  <si>
    <t xml:space="preserve">Please Insert a copy of the Taxable Valuation Form </t>
  </si>
  <si>
    <t xml:space="preserve"> You received from the Department of Revenue </t>
  </si>
  <si>
    <t>OFFICE</t>
  </si>
  <si>
    <t>NAME OF COUNTY</t>
  </si>
  <si>
    <t>OFFICIAL/OFFICERS</t>
  </si>
  <si>
    <t>DATE TERM EXPIRES</t>
  </si>
  <si>
    <t>Commissioner (chairman)</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</si>
  <si>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</si>
  <si>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</si>
  <si>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</si>
  <si>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</si>
  <si>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</si>
  <si>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</si>
  <si>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</si>
  <si>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</si>
  <si>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</si>
  <si>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</si>
  <si>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</si>
  <si>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</si>
  <si>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</si>
  <si>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</si>
  <si>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</si>
  <si>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</si>
  <si>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</si>
  <si>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</si>
  <si>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</si>
  <si>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</si>
  <si>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Clerk/Treasurer</t>
  </si>
  <si>
    <t>City Judge</t>
  </si>
  <si>
    <t>-3-</t>
  </si>
  <si>
    <t>OFFICIALS SHEET</t>
  </si>
  <si>
    <t>CARRY</t>
  </si>
  <si>
    <t>FORWARD</t>
  </si>
  <si>
    <t>MILLS</t>
  </si>
  <si>
    <t>2011 - 2012</t>
  </si>
  <si>
    <t>2012 - 2013</t>
  </si>
  <si>
    <t>2013 - 2014</t>
  </si>
  <si>
    <t>AUTHORIZED</t>
  </si>
  <si>
    <t>HISTORY AND ANALYSIS</t>
  </si>
  <si>
    <t xml:space="preserve">If not at maximum levels the difference will be shown in the carry-forward column.  The difference </t>
  </si>
  <si>
    <t>ACTUAL</t>
  </si>
  <si>
    <t>between the amount authorized (column i) and the amount actually levied (column m) will be completed by a formula.</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</si>
  <si>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</si>
  <si>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</si>
  <si>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</si>
  <si>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</si>
  <si>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</si>
  <si>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</si>
  <si>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</si>
  <si>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</si>
  <si>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</si>
  <si>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</si>
  <si>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</si>
  <si>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</si>
  <si>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</si>
  <si>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Tax Levy Requirements Schedule for computation of the mill levy.</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</si>
  <si>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</si>
  <si>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</si>
  <si>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</si>
  <si>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</si>
  <si>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</si>
  <si>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Requirements Schedule for mill levy computation. If you need additional special revenue pages</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</si>
  <si>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</si>
  <si>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</si>
  <si>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</si>
  <si>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</si>
  <si>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</si>
  <si>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</si>
  <si>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</si>
  <si>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</si>
  <si>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</si>
  <si>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</si>
  <si>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</si>
  <si>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</si>
  <si>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</si>
  <si>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</si>
  <si>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</si>
  <si>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</si>
  <si>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</si>
  <si>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</si>
  <si>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</si>
  <si>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</si>
  <si>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</si>
  <si>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</si>
  <si>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</si>
  <si>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</si>
  <si>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</si>
  <si>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</si>
  <si>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</si>
  <si>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</si>
  <si>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</si>
  <si>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</si>
  <si>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</si>
  <si>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</si>
  <si>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</si>
  <si>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</si>
  <si>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</si>
  <si>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 xml:space="preserve">Revision </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</si>
  <si>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</si>
  <si>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</si>
  <si>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</si>
  <si>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</si>
  <si>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</si>
  <si>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</si>
  <si>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</si>
  <si>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</si>
  <si>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</si>
  <si>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</si>
  <si>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</si>
  <si>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</si>
  <si>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</si>
  <si>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</si>
  <si>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</si>
  <si>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</si>
  <si>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</si>
  <si>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</si>
  <si>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</si>
  <si>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</si>
  <si>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</si>
  <si>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</si>
  <si>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</si>
  <si>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</si>
  <si>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</si>
  <si>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</si>
  <si>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</si>
  <si>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</si>
  <si>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</si>
  <si>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</si>
  <si>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</si>
  <si>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</si>
  <si>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</si>
  <si>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 xml:space="preserve">Tax Valuation:______________________        </t>
  </si>
  <si>
    <t xml:space="preserve">Assessed Valuation__________________   </t>
  </si>
  <si>
    <t>Allow</t>
  </si>
  <si>
    <t>V=Voted</t>
  </si>
  <si>
    <t>P=Perm</t>
  </si>
  <si>
    <t>/# Years</t>
  </si>
  <si>
    <t>If you have levies that are voted/judgement/permissive levies please list below:</t>
  </si>
  <si>
    <t>can be accomodated on one page can right click on the tab at the bottom of the page and click</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</si>
  <si>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</si>
  <si>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</si>
  <si>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</si>
  <si>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</si>
  <si>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</si>
  <si>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</si>
  <si>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</si>
  <si>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</si>
  <si>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</si>
  <si>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r>
      <t>THIS IS TO CERTIFY</t>
    </r>
    <r>
      <rPr>
        <sz val="12"/>
        <rFont val="Arial"/>
        <family val="2"/>
      </rPr>
      <t xml:space="preserve"> that the Annual Budget for Fiscal 20</t>
    </r>
    <r>
      <rPr>
        <u/>
        <sz val="12"/>
        <rFont val="Arial"/>
        <family val="2"/>
      </rPr>
      <t xml:space="preserve">     </t>
    </r>
    <r>
      <rPr>
        <sz val="12"/>
        <rFont val="Arial"/>
        <family val="2"/>
      </rPr>
      <t xml:space="preserve">, was prepared according to </t>
    </r>
  </si>
  <si>
    <t>The current year levies are __________ are not ___________ at the maximum levels authorized under Section 15-10-420, MCA.</t>
  </si>
  <si>
    <t>County/City/Town Taxable Valuation Schedule………………………………….…………</t>
  </si>
  <si>
    <t>The Department of Administration reviews budget documents and reserves the right to decline</t>
  </si>
  <si>
    <t>*</t>
  </si>
  <si>
    <t xml:space="preserve">acceptance of reports that are incomplete. The Budget Certification Page must be signed and </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</si>
  <si>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</si>
  <si>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</si>
  <si>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</si>
  <si>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</si>
  <si>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</si>
  <si>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r>
      <t xml:space="preserve">(NOTE:  This analysis includes only those levies subject to the limitations of Section 15-10-420, MCA and </t>
    </r>
    <r>
      <rPr>
        <b/>
        <u/>
        <sz val="12"/>
        <rFont val="Times New Roman"/>
        <family val="1"/>
      </rPr>
      <t xml:space="preserve">does not </t>
    </r>
  </si>
  <si>
    <r>
      <rPr>
        <b/>
        <u/>
        <sz val="12"/>
        <rFont val="Times New Roman"/>
        <family val="1"/>
      </rPr>
      <t>include voted or permissive levies</t>
    </r>
    <r>
      <rPr>
        <b/>
        <sz val="12"/>
        <rFont val="Times New Roman"/>
        <family val="1"/>
      </rPr>
      <t>.  In addition, only the levies assessed entity-wide are to be included.)</t>
    </r>
  </si>
  <si>
    <t xml:space="preserve">Requirements Schedule under the non-tax revenue column. The non-tax detail worksheets should as well as the prior year's actual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</si>
  <si>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</si>
  <si>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</si>
  <si>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</si>
  <si>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</si>
  <si>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</si>
  <si>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</si>
  <si>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</si>
  <si>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t>June 2012</t>
  </si>
  <si>
    <t>Revision June 2012</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</si>
  <si>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</si>
  <si>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</si>
  <si>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</si>
  <si>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Total carry-forward</t>
  </si>
  <si>
    <t>mills available:</t>
  </si>
  <si>
    <t>Local Government Budget Calendar</t>
  </si>
  <si>
    <t>Local Budget Act: Title 7, Chapter 6, Part 40 MCA</t>
  </si>
  <si>
    <t>Revision 1a; 7/2013</t>
  </si>
  <si>
    <t>-8-</t>
  </si>
  <si>
    <t>City/Town of __________________________</t>
  </si>
  <si>
    <t>Organizational Chart</t>
  </si>
  <si>
    <t>County of __________________________</t>
  </si>
  <si>
    <t xml:space="preserve"> - 7 -</t>
  </si>
  <si>
    <t>- 6 -</t>
  </si>
  <si>
    <t>2014 - 2015</t>
  </si>
  <si>
    <t xml:space="preserve">      Department of Revenue Taxable Valuation Form…………….…………………….….</t>
  </si>
  <si>
    <t>III</t>
  </si>
  <si>
    <t>Musselshell</t>
  </si>
  <si>
    <t>1.03 sq. mi.</t>
  </si>
  <si>
    <t>Com-Ex</t>
  </si>
  <si>
    <t>27,705 miles</t>
  </si>
  <si>
    <t>Sandra Jones</t>
  </si>
  <si>
    <t>Schladweiler, James</t>
  </si>
  <si>
    <t>Picchioni, Dave</t>
  </si>
  <si>
    <t>Ramsey, Paulette</t>
  </si>
  <si>
    <t>Vandeberg, Thomas</t>
  </si>
  <si>
    <t>Griffith, Richard</t>
  </si>
  <si>
    <t>LaPierre, John</t>
  </si>
  <si>
    <t>Martin, Dave</t>
  </si>
  <si>
    <t>Yount, Linda</t>
  </si>
  <si>
    <t>Lance Lundvall</t>
  </si>
  <si>
    <t>Lanter, Tanya</t>
  </si>
  <si>
    <t>Marsh, Donna</t>
  </si>
  <si>
    <t>Sibley, Lon</t>
  </si>
  <si>
    <t>Assistant Clerk</t>
  </si>
  <si>
    <t>Olsen, Violet</t>
  </si>
  <si>
    <t>Director of Public Works</t>
  </si>
  <si>
    <t>Previous Year                   Actual 2014-2015</t>
  </si>
  <si>
    <t>Final Budget 2016</t>
  </si>
  <si>
    <t>City/Town/County of: Roundup</t>
  </si>
  <si>
    <t>Fiscal Year:  2015-2016</t>
  </si>
  <si>
    <t>Comp Insurance</t>
  </si>
  <si>
    <t>Roundup</t>
  </si>
  <si>
    <t>Fiscal Year: __2015-2016________</t>
  </si>
  <si>
    <t>Study Commission</t>
  </si>
  <si>
    <t>P.E.R.S</t>
  </si>
  <si>
    <t>GROUP INSURANCE</t>
  </si>
  <si>
    <t>LIGHTS #50</t>
  </si>
  <si>
    <t>STREET MAINTENANCE</t>
  </si>
  <si>
    <t>Roundup'</t>
  </si>
  <si>
    <t>Gas Tax</t>
  </si>
  <si>
    <t>Gas Tax apportionments</t>
  </si>
  <si>
    <t>Purchased Services</t>
  </si>
  <si>
    <t>Utility Services</t>
  </si>
  <si>
    <t>Prof. Services- Audit</t>
  </si>
  <si>
    <t>Other Prof services- Admin charge</t>
  </si>
  <si>
    <t>Personal Services</t>
  </si>
  <si>
    <t>Supplies</t>
  </si>
  <si>
    <t>Prof. Services-Audit</t>
  </si>
  <si>
    <t>Other Prof. Services Admin Charges</t>
  </si>
  <si>
    <t>Fixed Charges</t>
  </si>
  <si>
    <t>Street Main. Depreciation</t>
  </si>
  <si>
    <t>Transfer from street maint. Operating</t>
  </si>
  <si>
    <t>Capital Outlay</t>
  </si>
  <si>
    <r>
      <t>Fiscal Year ended June 30, 2016</t>
    </r>
    <r>
      <rPr>
        <b/>
        <u/>
        <sz val="18"/>
        <rFont val="Century Schoolbook"/>
        <family val="1"/>
      </rPr>
      <t xml:space="preserve">        </t>
    </r>
  </si>
  <si>
    <r>
      <t>City/Town/County of ROUNDUP</t>
    </r>
    <r>
      <rPr>
        <b/>
        <u/>
        <sz val="18"/>
        <rFont val="Century Schoolbook"/>
        <family val="1"/>
      </rPr>
      <t xml:space="preserve">                                                                </t>
    </r>
  </si>
  <si>
    <t>State Grants- Coalboard</t>
  </si>
  <si>
    <t>Interest Earning</t>
  </si>
  <si>
    <t>Proceeds Intercap</t>
  </si>
  <si>
    <t>Special Item</t>
  </si>
  <si>
    <t>Other-Pass through Watershed grant(milton)</t>
  </si>
  <si>
    <t>Cash Balance</t>
  </si>
  <si>
    <t>Interest Earnings</t>
  </si>
  <si>
    <t>Tran to Operating</t>
  </si>
  <si>
    <t>Tran from Operating</t>
  </si>
  <si>
    <t xml:space="preserve">  Office Supplies </t>
  </si>
  <si>
    <t xml:space="preserve">  Professional Services</t>
  </si>
  <si>
    <t xml:space="preserve">  Other Purchased Services</t>
  </si>
  <si>
    <t xml:space="preserve">  Debt Service</t>
  </si>
  <si>
    <t>Sewer Depreciation Cash</t>
  </si>
  <si>
    <t>Other Purchased Services</t>
  </si>
  <si>
    <t xml:space="preserve">  *Capital Outlay/Machinery &amp; Equipment</t>
  </si>
  <si>
    <t>Solid Waste Depr</t>
  </si>
  <si>
    <t>Police Reserve</t>
  </si>
  <si>
    <t>State Auditor</t>
  </si>
  <si>
    <t xml:space="preserve">Musselshell County </t>
  </si>
  <si>
    <t>Fire Relief</t>
  </si>
  <si>
    <t>State Entitlement</t>
  </si>
  <si>
    <t>Fire Relief Association</t>
  </si>
  <si>
    <t>DNRC TREE GRANT</t>
  </si>
  <si>
    <t xml:space="preserve">   Administration Fee</t>
  </si>
  <si>
    <t>wages</t>
  </si>
  <si>
    <t>supplies</t>
  </si>
  <si>
    <t>travel</t>
  </si>
  <si>
    <t>Mayor-personal services</t>
  </si>
  <si>
    <t>Compliance- personal services</t>
  </si>
  <si>
    <t>Accounting- personal services</t>
  </si>
  <si>
    <t>Road and Street - personal services</t>
  </si>
  <si>
    <t>Parks- Personal Services</t>
  </si>
  <si>
    <t>Road &amp; Street- persoanl services</t>
  </si>
  <si>
    <t>Parks - personal services</t>
  </si>
  <si>
    <t xml:space="preserve">  Transfers Out to Depreciation</t>
  </si>
  <si>
    <t>Light Vehicle Local Option Tax</t>
  </si>
  <si>
    <t>CDBG Grant</t>
  </si>
  <si>
    <t>State DES Grant-fema</t>
  </si>
  <si>
    <t>DNRC Milton Grant</t>
  </si>
  <si>
    <t>DNRC Water System</t>
  </si>
  <si>
    <t>TSEP 2013-14</t>
  </si>
  <si>
    <t>TSEP 2015-16</t>
  </si>
  <si>
    <t>TSEP Planning grant</t>
  </si>
  <si>
    <t>Miscellaneous water revenue</t>
  </si>
  <si>
    <t>SRF Loan proceeds</t>
  </si>
  <si>
    <t>FEMA</t>
  </si>
  <si>
    <t>Coal Board</t>
  </si>
  <si>
    <t>SRF Loan Reserve</t>
  </si>
  <si>
    <t>Transfers to water depreciation</t>
  </si>
  <si>
    <t>2015-2016</t>
  </si>
  <si>
    <t>DNRC FORESTRY GRANT</t>
  </si>
  <si>
    <t>Misc Revenue</t>
  </si>
  <si>
    <t>Trans to depreciation</t>
  </si>
  <si>
    <t>Sale of fixed asset</t>
  </si>
  <si>
    <t>transfer to depreciation</t>
  </si>
  <si>
    <t>Comp. Insurance</t>
  </si>
  <si>
    <t>PERS</t>
  </si>
  <si>
    <t>Group Insurance</t>
  </si>
  <si>
    <t xml:space="preserve">Fire Relief </t>
  </si>
  <si>
    <t>2015-16</t>
  </si>
  <si>
    <t>Lights # 50</t>
  </si>
  <si>
    <t>Street Maint.</t>
  </si>
  <si>
    <t>Street Maint. Depr</t>
  </si>
  <si>
    <t>Capital Improv</t>
  </si>
  <si>
    <t>Water Operating</t>
  </si>
  <si>
    <t>Water Depreciation</t>
  </si>
  <si>
    <t>Water Reserve</t>
  </si>
  <si>
    <t>Sewer Operating</t>
  </si>
  <si>
    <t>Sewer Depreciation</t>
  </si>
  <si>
    <t>Sewer Reserve</t>
  </si>
  <si>
    <t>Solid Waste Operating</t>
  </si>
  <si>
    <t xml:space="preserve">Solid Waste Depreciati </t>
  </si>
  <si>
    <t>Mach &amp; Equip</t>
  </si>
  <si>
    <t xml:space="preserve">  *Capital Outlay/water project</t>
  </si>
  <si>
    <t xml:space="preserve">Miscellaneous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</si>
</sst>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6">
    <font>
      <sz val="12"/>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u/>
      <sz val="12"/>
      <name val="Times New Roman"/>
      <family val="1"/>
    </font>
    <font>
      <u/>
      <sz val="12"/>
      <name val="Times New Roman"/>
      <family val="1"/>
    </font>
    <font>
      <b/>
      <sz val="12"/>
      <name val="Times New Roman"/>
      <family val="1"/>
    </font>
    <font>
      <sz val="18"/>
      <name val="Times New Roman"/>
      <family val="1"/>
    </font>
    <font>
      <b/>
      <sz val="12"/>
      <name val="Arial"/>
      <family val="2"/>
    </font>
    <font>
      <sz val="14"/>
      <name val="Times New Roman"/>
      <family val="1"/>
    </font>
    <font>
      <sz val="11"/>
      <color indexed="8"/>
      <name val="Times New Roman"/>
      <family val="1"/>
    </font>
    <font>
      <b/>
      <sz val="12"/>
      <color indexed="8"/>
      <name val="Times New Roman"/>
      <family val="1"/>
    </font>
    <font>
      <b/>
      <sz val="11"/>
      <color indexed="8"/>
      <name val="Times New Roman"/>
      <family val="1"/>
    </font>
    <font>
      <sz val="12"/>
      <color indexed="8"/>
      <name val="Times New Roman"/>
      <family val="1"/>
    </font>
    <font>
      <u/>
      <sz val="12"/>
      <color indexed="8"/>
      <name val="Times New Roman"/>
      <family val="1"/>
    </font>
    <font>
      <sz val="12"/>
      <color indexed="8"/>
      <name val="Times New Roman"/>
      <family val="1"/>
    </font>
    <font>
      <u/>
      <sz val="12"/>
      <color indexed="8"/>
      <name val="Times New Roman"/>
      <family val="1"/>
    </font>
    <font>
      <sz val="12"/>
      <color indexed="8"/>
      <name val="Arial"/>
      <family val="2"/>
    </font>
    <font>
      <b/>
      <sz val="10"/>
      <color indexed="8"/>
      <name val="Arial"/>
      <family val="2"/>
    </font>
    <font>
      <b/>
      <sz val="12"/>
      <color indexed="8"/>
      <name val="Arial"/>
      <family val="2"/>
    </font>
    <font>
      <sz val="10"/>
      <name val="Times New Roman"/>
      <family val="1"/>
    </font>
    <font>
      <b/>
      <sz val="10"/>
      <color indexed="8"/>
      <name val="Times New Roman"/>
      <family val="1"/>
    </font>
    <font>
      <sz val="10"/>
      <color indexed="8"/>
      <name val="Times New Roman"/>
      <family val="1"/>
    </font>
    <font>
      <sz val="10"/>
      <color indexed="8"/>
      <name val="Arial"/>
      <family val="2"/>
    </font>
    <font>
      <b/>
      <u/>
      <sz val="12"/>
      <color indexed="8"/>
      <name val="Times New Roman"/>
      <family val="1"/>
    </font>
    <font>
      <sz val="11"/>
      <color indexed="8"/>
      <name val="Times New Roman"/>
      <family val="1"/>
    </font>
    <font>
      <b/>
      <sz val="11"/>
      <color indexed="8"/>
      <name val="Times New Roman"/>
      <family val="1"/>
    </font>
    <font>
      <sz val="9"/>
      <color indexed="8"/>
      <name val="Times New Roman"/>
      <family val="1"/>
    </font>
    <font>
      <sz val="11"/>
      <name val="Times New Roman"/>
      <family val="1"/>
    </font>
    <font>
      <u/>
      <sz val="10"/>
      <color indexed="8"/>
      <name val="Arial"/>
      <family val="2"/>
    </font>
    <font>
      <u val="double"/>
      <sz val="12"/>
      <color indexed="8"/>
      <name val="Times New Roman"/>
      <family val="1"/>
    </font>
    <font>
      <sz val="12"/>
      <name val="Arial"/>
      <family val="2"/>
    </font>
    <font>
      <sz val="12"/>
      <name val="Arial"/>
      <family val="2"/>
    </font>
    <font>
      <sz val="12"/>
      <name val="Arial"/>
      <family val="2"/>
    </font>
    <font>
      <sz val="12"/>
      <color indexed="8"/>
      <name val="Arial"/>
      <family val="2"/>
    </font>
    <font>
      <b/>
      <sz val="12"/>
      <color indexed="8"/>
      <name val="Times New Roman"/>
      <family val="1"/>
    </font>
    <font>
      <b/>
      <u/>
      <sz val="12"/>
      <color indexed="8"/>
      <name val="Times New Roman"/>
      <family val="1"/>
    </font>
    <font>
      <sz val="10"/>
      <color indexed="8"/>
      <name val="Times New Roman"/>
      <family val="1"/>
    </font>
    <font>
      <b/>
      <sz val="9"/>
      <color indexed="8"/>
      <name val="Times New Roman"/>
      <family val="1"/>
    </font>
    <font>
      <b/>
      <sz val="10"/>
      <name val="Arial"/>
      <family val="2"/>
    </font>
    <font>
      <sz val="10"/>
      <name val="Arial"/>
      <family val="2"/>
    </font>
    <font>
      <sz val="10"/>
      <color indexed="8"/>
      <name val="Symbol"/>
      <family val="1"/>
      <charset val="2"/>
    </font>
    <font>
      <sz val="12"/>
      <name val="Century Schoolbook"/>
      <family val="1"/>
    </font>
    <font>
      <b/>
      <sz val="30"/>
      <name val="Century Schoolbook"/>
      <family val="1"/>
    </font>
    <font>
      <sz val="8"/>
      <name val="Century Schoolbook"/>
      <family val="1"/>
    </font>
    <font>
      <sz val="11"/>
      <name val="Century Schoolbook"/>
      <family val="1"/>
    </font>
    <font>
      <u/>
      <sz val="11"/>
      <name val="Century Schoolbook"/>
      <family val="1"/>
    </font>
    <font>
      <b/>
      <sz val="18"/>
      <name val="Century Schoolbook"/>
      <family val="1"/>
    </font>
    <font>
      <b/>
      <u/>
      <sz val="18"/>
      <name val="Century Schoolbook"/>
      <family val="1"/>
    </font>
    <font>
      <b/>
      <sz val="9"/>
      <name val="Century Schoolbook"/>
      <family val="1"/>
    </font>
    <font>
      <sz val="11"/>
      <name val="Arial"/>
      <family val="2"/>
    </font>
    <font>
      <b/>
      <sz val="12"/>
      <name val="Century Schoolbook"/>
      <family val="1"/>
    </font>
    <font>
      <sz val="14"/>
      <name val="Arial"/>
      <family val="2"/>
    </font>
    <font>
      <b/>
      <sz val="14"/>
      <name val="Arial"/>
      <family val="2"/>
    </font>
    <font>
      <b/>
      <sz val="14"/>
      <name val="Century Schoolbook"/>
      <family val="1"/>
    </font>
    <font>
      <b/>
      <sz val="12"/>
      <name val="Arial"/>
      <family val="2"/>
    </font>
    <font>
      <u/>
      <sz val="12"/>
      <name val="Arial"/>
      <family val="2"/>
    </font>
    <font>
      <sz val="16"/>
      <name val="Arial"/>
      <family val="2"/>
    </font>
    <font>
      <u/>
      <sz val="14"/>
      <name val="Arial"/>
      <family val="2"/>
    </font>
    <font>
      <b/>
      <sz val="16"/>
      <name val="Century Schoolbook"/>
      <family val="1"/>
    </font>
    <font>
      <u val="double"/>
      <sz val="12"/>
      <name val="Arial"/>
      <family val="2"/>
    </font>
    <font>
      <b/>
      <sz val="36"/>
      <name val="Century Schoolbook"/>
      <family val="1"/>
    </font>
    <font>
      <sz val="18"/>
      <name val="Arial"/>
      <family val="2"/>
    </font>
    <font>
      <b/>
      <sz val="18"/>
      <name val="Arial"/>
      <family val="2"/>
    </font>
    <font>
      <b/>
      <sz val="18"/>
      <name val="Times New Roman"/>
      <family val="1"/>
    </font>
    <font>
      <sz val="10"/>
      <color indexed="81"/>
      <name val="Tahoma"/>
      <family val="2"/>
    </font>
    <font>
      <b/>
      <u/>
      <sz val="16"/>
      <name val="Times New Roman"/>
      <family val="1"/>
    </font>
    <font>
      <sz val="14"/>
      <color indexed="8"/>
      <name val="Times New Roman"/>
      <family val="1"/>
    </font>
    <font>
      <u/>
      <sz val="14"/>
      <color indexed="8"/>
      <name val="Times New Roman"/>
      <family val="1"/>
    </font>
    <font>
      <b/>
      <sz val="14"/>
      <color indexed="8"/>
      <name val="Times New Roman"/>
      <family val="1"/>
    </font>
    <font>
      <sz val="10"/>
      <color indexed="8"/>
      <name val="Arial"/>
      <family val="2"/>
    </font>
    <font>
      <sz val="8"/>
      <name val="Arial"/>
      <family val="2"/>
    </font>
    <font>
      <sz val="8"/>
      <color indexed="8"/>
      <name val="Times New Roman"/>
      <family val="1"/>
    </font>
    <font>
      <sz val="8"/>
      <name val="Times New Roman"/>
      <family val="1"/>
    </font>
    <font>
      <sz val="9"/>
      <color indexed="8"/>
      <name val="Arial"/>
      <family val="2"/>
    </font>
    <font>
      <b/>
      <i/>
      <u/>
      <sz val="12"/>
      <name val="Arial"/>
      <family val="2"/>
    </font>
    <font>
      <sz val="8"/>
      <color indexed="8"/>
      <name val="Arial"/>
      <family val="2"/>
    </font>
    <font>
      <sz val="12"/>
      <color rgb="FF000000"/>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2"/>
      <name val="Arial"/>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s>
  <borders count="127">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thick">
        <color rgb="FF000000"/>
      </left>
      <right/>
      <top/>
      <bottom style="thin">
        <color indexed="64"/>
      </bottom>
      <diagonal/>
    </border>
  </borders>
  <cellStyleXfs count="4">
    <xf numFmtId="0" fontId="0" fillId="0" borderId="0"/>
    <xf numFmtId="0" fontId="2" fillId="0" borderId="0"/>
    <xf numFmtId="0" fontId="1" fillId="0" borderId="0"/>
    <xf numFmtId="43" fontId="85" fillId="0" borderId="0" applyFont="0" applyFill="0" applyBorder="0" applyAlignment="0" applyProtection="0"/>
  </cellStyleXfs>
  <cellXfs count="1384">
    <xf numFmtId="0" fontId="0" fillId="0" borderId="0" xfId="0"/>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4" fillId="0" borderId="3" xfId="0" applyFont="1" applyBorder="1" applyProtection="1"/>
    <xf numFmtId="0" fontId="4" fillId="0" borderId="0" xfId="0" applyFont="1" applyProtection="1"/>
    <xf numFmtId="0" fontId="5" fillId="0" borderId="0" xfId="0" applyFont="1" applyAlignment="1" applyProtection="1">
      <alignment horizontal="center"/>
    </xf>
    <xf numFmtId="0" fontId="5" fillId="0" borderId="0" xfId="0" applyFont="1" applyProtection="1"/>
    <xf numFmtId="0" fontId="4" fillId="0" borderId="4" xfId="0" applyFont="1" applyBorder="1" applyProtection="1"/>
    <xf numFmtId="0" fontId="6" fillId="0" borderId="0" xfId="0" applyFont="1" applyAlignment="1" applyProtection="1">
      <alignment horizontal="center"/>
    </xf>
    <xf numFmtId="0" fontId="7" fillId="0" borderId="0" xfId="0" applyFont="1" applyAlignment="1" applyProtection="1">
      <alignment horizontal="left"/>
    </xf>
    <xf numFmtId="0" fontId="4" fillId="0" borderId="5" xfId="0" applyFont="1" applyBorder="1" applyProtection="1"/>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0" borderId="8" xfId="0" applyFont="1" applyBorder="1" applyAlignment="1" applyProtection="1">
      <alignment horizontal="center"/>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4" fillId="0" borderId="13" xfId="0" applyFont="1" applyBorder="1" applyProtection="1"/>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16" xfId="0" applyFont="1" applyBorder="1" applyAlignment="1" applyProtection="1">
      <alignment horizontal="center"/>
    </xf>
    <xf numFmtId="0" fontId="4" fillId="0" borderId="10" xfId="0" applyFont="1" applyBorder="1" applyProtection="1"/>
    <xf numFmtId="0" fontId="4" fillId="0" borderId="17" xfId="0" applyFont="1" applyBorder="1" applyProtection="1"/>
    <xf numFmtId="0" fontId="4" fillId="0" borderId="18" xfId="0" applyFont="1" applyBorder="1" applyProtection="1"/>
    <xf numFmtId="0" fontId="4" fillId="0" borderId="0" xfId="0" applyFont="1" applyAlignment="1" applyProtection="1">
      <alignment horizontal="left"/>
    </xf>
    <xf numFmtId="0" fontId="4" fillId="0" borderId="0" xfId="0" applyFont="1"/>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8" fillId="0" borderId="3" xfId="0" applyFont="1" applyBorder="1" applyProtection="1"/>
    <xf numFmtId="0" fontId="4" fillId="0" borderId="0" xfId="0" applyFont="1" applyAlignment="1">
      <alignment horizontal="centerContinuous"/>
    </xf>
    <xf numFmtId="0" fontId="0" fillId="0" borderId="0" xfId="0" applyAlignment="1">
      <alignment horizontal="centerContinuous"/>
    </xf>
    <xf numFmtId="0" fontId="9" fillId="0" borderId="0" xfId="0" applyFont="1" applyAlignment="1">
      <alignment horizontal="center"/>
    </xf>
    <xf numFmtId="0" fontId="9" fillId="0" borderId="0" xfId="0" applyFont="1" applyAlignment="1">
      <alignment horizontal="left"/>
    </xf>
    <xf numFmtId="0" fontId="8" fillId="0" borderId="0" xfId="0" applyFont="1"/>
    <xf numFmtId="0" fontId="4" fillId="0" borderId="0" xfId="0" applyFont="1" applyAlignment="1">
      <alignment horizontal="centerContinuous" wrapText="1"/>
    </xf>
    <xf numFmtId="0" fontId="8" fillId="0" borderId="0" xfId="0" applyFont="1" applyAlignment="1"/>
    <xf numFmtId="0" fontId="8" fillId="0" borderId="0" xfId="0" applyFont="1" applyAlignment="1">
      <alignment horizontal="centerContinuous"/>
    </xf>
    <xf numFmtId="0" fontId="8" fillId="0" borderId="0" xfId="0" applyFont="1" applyAlignment="1">
      <alignment horizontal="center"/>
    </xf>
    <xf numFmtId="0" fontId="10" fillId="0" borderId="0" xfId="0" applyFont="1" applyAlignment="1">
      <alignment horizontal="center"/>
    </xf>
    <xf numFmtId="0" fontId="8" fillId="0" borderId="17" xfId="0" applyFont="1" applyBorder="1" applyAlignment="1">
      <alignment horizontal="center"/>
    </xf>
    <xf numFmtId="37" fontId="4" fillId="0" borderId="17" xfId="0" applyNumberFormat="1" applyFont="1" applyBorder="1" applyProtection="1"/>
    <xf numFmtId="39" fontId="4" fillId="0" borderId="17" xfId="0" applyNumberFormat="1" applyFont="1" applyBorder="1" applyProtection="1"/>
    <xf numFmtId="10" fontId="4" fillId="0" borderId="17" xfId="0" applyNumberFormat="1" applyFont="1" applyBorder="1" applyProtection="1"/>
    <xf numFmtId="0" fontId="8" fillId="0" borderId="0" xfId="0" quotePrefix="1" applyFont="1" applyAlignment="1">
      <alignment horizontal="left"/>
    </xf>
    <xf numFmtId="0" fontId="0" fillId="0" borderId="0" xfId="0" applyFont="1" applyAlignment="1">
      <alignment horizontal="centerContinuous" wrapText="1"/>
    </xf>
    <xf numFmtId="0" fontId="0" fillId="0" borderId="0" xfId="0" applyFont="1"/>
    <xf numFmtId="0" fontId="12" fillId="0" borderId="0" xfId="0" applyFont="1" applyProtection="1"/>
    <xf numFmtId="0" fontId="13" fillId="0" borderId="21" xfId="0" applyFont="1" applyBorder="1" applyAlignment="1" applyProtection="1">
      <alignment horizontal="centerContinuous"/>
    </xf>
    <xf numFmtId="0" fontId="14" fillId="0" borderId="22" xfId="0" applyFont="1" applyBorder="1" applyAlignment="1" applyProtection="1">
      <alignment horizontal="centerContinuous"/>
    </xf>
    <xf numFmtId="0" fontId="13" fillId="0" borderId="23" xfId="0" applyFont="1" applyBorder="1" applyAlignment="1" applyProtection="1">
      <alignment horizontal="center" wrapText="1"/>
    </xf>
    <xf numFmtId="0" fontId="13" fillId="0" borderId="24" xfId="0" applyFont="1" applyBorder="1" applyAlignment="1" applyProtection="1">
      <alignment horizontal="center"/>
    </xf>
    <xf numFmtId="0" fontId="15" fillId="0" borderId="25" xfId="0" applyFont="1" applyBorder="1" applyAlignment="1" applyProtection="1">
      <alignment horizontal="left" vertical="top" wrapText="1"/>
    </xf>
    <xf numFmtId="0" fontId="16" fillId="0" borderId="26" xfId="0" applyFont="1" applyBorder="1" applyAlignment="1" applyProtection="1">
      <alignment wrapText="1"/>
    </xf>
    <xf numFmtId="0" fontId="15" fillId="0" borderId="13" xfId="0" applyFont="1" applyBorder="1" applyAlignment="1" applyProtection="1">
      <alignment horizontal="right"/>
    </xf>
    <xf numFmtId="0" fontId="17" fillId="0" borderId="14" xfId="0" applyFont="1" applyBorder="1" applyProtection="1"/>
    <xf numFmtId="0" fontId="15" fillId="0" borderId="27" xfId="0" applyFont="1" applyBorder="1" applyProtection="1"/>
    <xf numFmtId="0" fontId="15" fillId="0" borderId="28" xfId="0" applyFont="1" applyBorder="1" applyProtection="1"/>
    <xf numFmtId="0" fontId="15" fillId="0" borderId="29" xfId="0" applyFont="1" applyBorder="1" applyProtection="1"/>
    <xf numFmtId="0" fontId="4" fillId="0" borderId="29" xfId="0" applyFont="1" applyBorder="1"/>
    <xf numFmtId="0" fontId="4" fillId="0" borderId="28" xfId="0" applyFont="1" applyBorder="1"/>
    <xf numFmtId="0" fontId="15" fillId="0" borderId="25" xfId="0" applyFont="1" applyBorder="1" applyProtection="1"/>
    <xf numFmtId="0" fontId="15" fillId="0" borderId="26" xfId="0" applyFont="1" applyBorder="1" applyProtection="1"/>
    <xf numFmtId="0" fontId="15" fillId="0" borderId="27" xfId="0" applyFont="1" applyBorder="1" applyAlignment="1" applyProtection="1">
      <alignment horizontal="left"/>
    </xf>
    <xf numFmtId="0" fontId="17" fillId="0" borderId="25" xfId="0" applyFont="1" applyBorder="1" applyAlignment="1" applyProtection="1">
      <alignment horizontal="left"/>
    </xf>
    <xf numFmtId="0" fontId="18" fillId="0" borderId="26" xfId="0" applyFont="1" applyBorder="1" applyProtection="1"/>
    <xf numFmtId="0" fontId="17" fillId="0" borderId="30" xfId="0" applyFont="1" applyBorder="1" applyAlignment="1" applyProtection="1">
      <alignment horizontal="right"/>
    </xf>
    <xf numFmtId="0" fontId="18" fillId="0" borderId="31" xfId="0" applyFont="1" applyBorder="1" applyProtection="1"/>
    <xf numFmtId="0" fontId="17" fillId="0" borderId="31" xfId="0" applyFont="1" applyBorder="1" applyProtection="1"/>
    <xf numFmtId="0" fontId="17" fillId="0" borderId="27" xfId="0" applyFont="1" applyBorder="1" applyProtection="1"/>
    <xf numFmtId="0" fontId="17" fillId="0" borderId="28" xfId="0" applyFont="1" applyBorder="1" applyProtection="1"/>
    <xf numFmtId="0" fontId="17" fillId="0" borderId="25" xfId="0" applyFont="1" applyBorder="1" applyProtection="1"/>
    <xf numFmtId="0" fontId="17" fillId="0" borderId="30" xfId="0" applyFont="1" applyBorder="1" applyProtection="1"/>
    <xf numFmtId="0" fontId="17" fillId="0" borderId="27" xfId="0" applyFont="1" applyBorder="1" applyAlignment="1" applyProtection="1">
      <alignment horizontal="left"/>
    </xf>
    <xf numFmtId="0" fontId="17" fillId="0" borderId="13" xfId="0" applyFont="1" applyBorder="1" applyProtection="1"/>
    <xf numFmtId="0" fontId="18" fillId="0" borderId="28" xfId="0" applyFont="1" applyBorder="1" applyProtection="1"/>
    <xf numFmtId="0" fontId="17" fillId="0" borderId="29" xfId="0" applyFont="1" applyBorder="1" applyProtection="1"/>
    <xf numFmtId="0" fontId="0" fillId="0" borderId="29" xfId="0" applyBorder="1"/>
    <xf numFmtId="0" fontId="0" fillId="0" borderId="28" xfId="0" applyBorder="1"/>
    <xf numFmtId="0" fontId="0" fillId="0" borderId="30" xfId="0" applyBorder="1"/>
    <xf numFmtId="0" fontId="0" fillId="0" borderId="31" xfId="0" applyBorder="1"/>
    <xf numFmtId="0" fontId="0" fillId="0" borderId="32" xfId="0" applyBorder="1"/>
    <xf numFmtId="0" fontId="0" fillId="0" borderId="33" xfId="0" applyBorder="1"/>
    <xf numFmtId="0" fontId="17" fillId="0" borderId="0" xfId="0" applyFont="1" applyProtection="1"/>
    <xf numFmtId="0" fontId="12" fillId="0" borderId="0" xfId="0" quotePrefix="1" applyFont="1" applyAlignment="1" applyProtection="1">
      <alignment horizontal="centerContinuous"/>
    </xf>
    <xf numFmtId="0" fontId="17" fillId="0" borderId="0" xfId="0" applyFont="1" applyAlignment="1" applyProtection="1">
      <alignment horizontal="centerContinuous"/>
    </xf>
    <xf numFmtId="0" fontId="12" fillId="0" borderId="0" xfId="0" applyFont="1" applyAlignment="1" applyProtection="1">
      <alignment horizontal="centerContinuous"/>
    </xf>
    <xf numFmtId="0" fontId="15" fillId="0" borderId="0" xfId="0" applyFont="1" applyProtection="1"/>
    <xf numFmtId="0" fontId="19" fillId="0" borderId="0" xfId="0" applyFont="1" applyProtection="1"/>
    <xf numFmtId="0" fontId="21" fillId="0" borderId="21" xfId="0" applyFont="1" applyBorder="1" applyAlignment="1">
      <alignment horizontal="centerContinuous"/>
    </xf>
    <xf numFmtId="0" fontId="22" fillId="0" borderId="22" xfId="0" applyFont="1" applyBorder="1" applyAlignment="1">
      <alignment horizontal="centerContinuous"/>
    </xf>
    <xf numFmtId="0" fontId="0" fillId="0" borderId="22" xfId="0" applyBorder="1" applyAlignment="1">
      <alignment horizontal="centerContinuous"/>
    </xf>
    <xf numFmtId="0" fontId="0" fillId="0" borderId="34" xfId="0" applyBorder="1" applyAlignment="1">
      <alignment horizontal="centerContinuous"/>
    </xf>
    <xf numFmtId="0" fontId="13" fillId="0" borderId="35" xfId="0" applyFont="1" applyBorder="1" applyAlignment="1">
      <alignment horizontal="center" vertical="center" wrapText="1"/>
    </xf>
    <xf numFmtId="0" fontId="13" fillId="0" borderId="1" xfId="0" applyFont="1" applyBorder="1"/>
    <xf numFmtId="0" fontId="13" fillId="0" borderId="36" xfId="0" applyFont="1" applyBorder="1" applyAlignment="1">
      <alignment horizontal="center" vertical="center" wrapText="1"/>
    </xf>
    <xf numFmtId="0" fontId="13" fillId="0" borderId="2" xfId="0" applyFont="1" applyBorder="1" applyAlignment="1">
      <alignment horizontal="center" vertical="center" wrapText="1"/>
    </xf>
    <xf numFmtId="0" fontId="4" fillId="0" borderId="35" xfId="0" quotePrefix="1" applyFont="1" applyBorder="1" applyAlignment="1"/>
    <xf numFmtId="0" fontId="7" fillId="0" borderId="36" xfId="0" applyFont="1" applyBorder="1"/>
    <xf numFmtId="37" fontId="0" fillId="0" borderId="36" xfId="0" applyNumberFormat="1" applyFont="1" applyBorder="1" applyProtection="1"/>
    <xf numFmtId="37" fontId="0" fillId="0" borderId="2" xfId="0" applyNumberFormat="1" applyFont="1" applyBorder="1" applyProtection="1"/>
    <xf numFmtId="0" fontId="4" fillId="0" borderId="37" xfId="0" applyFont="1" applyBorder="1"/>
    <xf numFmtId="0" fontId="7" fillId="0" borderId="0" xfId="0" applyFont="1" applyBorder="1"/>
    <xf numFmtId="37" fontId="0" fillId="0" borderId="38" xfId="0" applyNumberFormat="1" applyFont="1" applyBorder="1" applyProtection="1"/>
    <xf numFmtId="37" fontId="0" fillId="0" borderId="4" xfId="0" applyNumberFormat="1" applyFont="1" applyBorder="1" applyProtection="1"/>
    <xf numFmtId="0" fontId="4" fillId="0" borderId="30" xfId="0" applyFont="1" applyBorder="1"/>
    <xf numFmtId="0" fontId="4" fillId="0" borderId="39" xfId="0" applyFont="1" applyBorder="1"/>
    <xf numFmtId="37" fontId="0" fillId="0" borderId="31" xfId="0" applyNumberFormat="1" applyFont="1" applyBorder="1" applyProtection="1"/>
    <xf numFmtId="37" fontId="0" fillId="0" borderId="40" xfId="0" applyNumberFormat="1" applyFont="1" applyBorder="1" applyProtection="1"/>
    <xf numFmtId="0" fontId="4" fillId="0" borderId="41" xfId="0" applyFont="1" applyBorder="1"/>
    <xf numFmtId="37" fontId="0" fillId="0" borderId="28" xfId="0" applyNumberFormat="1" applyFont="1" applyBorder="1" applyProtection="1"/>
    <xf numFmtId="37" fontId="0" fillId="0" borderId="42" xfId="0" applyNumberFormat="1" applyFont="1" applyBorder="1" applyProtection="1"/>
    <xf numFmtId="0" fontId="4" fillId="0" borderId="37" xfId="0" quotePrefix="1" applyFont="1" applyBorder="1"/>
    <xf numFmtId="0" fontId="4" fillId="0" borderId="37" xfId="0" applyFont="1" applyBorder="1" applyAlignment="1"/>
    <xf numFmtId="0" fontId="4" fillId="0" borderId="39" xfId="0" applyFont="1" applyBorder="1" applyAlignment="1">
      <alignment horizontal="left"/>
    </xf>
    <xf numFmtId="0" fontId="7" fillId="0" borderId="43" xfId="0" applyFont="1" applyBorder="1"/>
    <xf numFmtId="0" fontId="4" fillId="0" borderId="44" xfId="0" applyFont="1" applyBorder="1"/>
    <xf numFmtId="0" fontId="7" fillId="0" borderId="0" xfId="0" applyFont="1"/>
    <xf numFmtId="0" fontId="4" fillId="0" borderId="45" xfId="0" applyFont="1" applyBorder="1"/>
    <xf numFmtId="0" fontId="7" fillId="0" borderId="46" xfId="0" applyFont="1" applyBorder="1"/>
    <xf numFmtId="37" fontId="0" fillId="0" borderId="26" xfId="0" applyNumberFormat="1" applyFont="1" applyBorder="1" applyProtection="1"/>
    <xf numFmtId="37" fontId="0" fillId="0" borderId="47" xfId="0" applyNumberFormat="1" applyFont="1" applyBorder="1" applyProtection="1"/>
    <xf numFmtId="0" fontId="4" fillId="0" borderId="32" xfId="0" applyFont="1" applyBorder="1"/>
    <xf numFmtId="0" fontId="4" fillId="0" borderId="48" xfId="0" applyFont="1" applyBorder="1"/>
    <xf numFmtId="37" fontId="0" fillId="0" borderId="33" xfId="0" applyNumberFormat="1" applyFont="1" applyBorder="1" applyProtection="1"/>
    <xf numFmtId="37" fontId="0" fillId="0" borderId="49" xfId="0" applyNumberFormat="1" applyFont="1" applyBorder="1" applyProtection="1"/>
    <xf numFmtId="0" fontId="4" fillId="0" borderId="0" xfId="0" applyFont="1" applyBorder="1"/>
    <xf numFmtId="0" fontId="0" fillId="0" borderId="0" xfId="0" applyFont="1" applyBorder="1"/>
    <xf numFmtId="0" fontId="4" fillId="0" borderId="22" xfId="0" applyFont="1" applyBorder="1" applyAlignment="1" applyProtection="1">
      <alignment horizontal="centerContinuous"/>
    </xf>
    <xf numFmtId="0" fontId="4" fillId="0" borderId="34" xfId="0" applyFont="1" applyBorder="1" applyAlignment="1" applyProtection="1">
      <alignment horizontal="centerContinuous"/>
    </xf>
    <xf numFmtId="0" fontId="13" fillId="0" borderId="29" xfId="0" applyFont="1" applyBorder="1" applyAlignment="1" applyProtection="1">
      <alignment horizontal="center" vertical="center" wrapText="1"/>
    </xf>
    <xf numFmtId="0" fontId="13" fillId="0" borderId="28" xfId="0" applyFont="1" applyBorder="1" applyAlignment="1" applyProtection="1">
      <alignment horizontal="center"/>
    </xf>
    <xf numFmtId="0" fontId="13" fillId="0" borderId="28" xfId="0" applyFont="1" applyBorder="1" applyAlignment="1" applyProtection="1">
      <alignment horizontal="center" vertical="center" wrapText="1"/>
    </xf>
    <xf numFmtId="0" fontId="13" fillId="0" borderId="50" xfId="0" applyFont="1" applyBorder="1" applyAlignment="1" applyProtection="1">
      <alignment horizontal="center"/>
    </xf>
    <xf numFmtId="0" fontId="4" fillId="0" borderId="37" xfId="0" applyFont="1" applyBorder="1" applyAlignment="1" applyProtection="1">
      <alignment horizontal="left"/>
    </xf>
    <xf numFmtId="0" fontId="7" fillId="0" borderId="0" xfId="0" applyFont="1" applyProtection="1"/>
    <xf numFmtId="37" fontId="4" fillId="0" borderId="26" xfId="0" applyNumberFormat="1" applyFont="1" applyBorder="1" applyProtection="1"/>
    <xf numFmtId="37" fontId="4" fillId="0" borderId="47" xfId="0" applyNumberFormat="1" applyFont="1" applyBorder="1" applyProtection="1"/>
    <xf numFmtId="0" fontId="4" fillId="0" borderId="37" xfId="0" applyFont="1" applyBorder="1" applyProtection="1"/>
    <xf numFmtId="0" fontId="7" fillId="0" borderId="38" xfId="0" applyFont="1" applyBorder="1" applyProtection="1"/>
    <xf numFmtId="37" fontId="4" fillId="0" borderId="38" xfId="0" applyNumberFormat="1" applyFont="1" applyBorder="1" applyProtection="1"/>
    <xf numFmtId="37" fontId="4" fillId="0" borderId="9" xfId="0" applyNumberFormat="1" applyFont="1" applyBorder="1" applyProtection="1"/>
    <xf numFmtId="0" fontId="4" fillId="0" borderId="30" xfId="0" applyFont="1" applyBorder="1" applyProtection="1"/>
    <xf numFmtId="0" fontId="4" fillId="0" borderId="31" xfId="0" applyFont="1" applyBorder="1" applyProtection="1"/>
    <xf numFmtId="37" fontId="4" fillId="0" borderId="31" xfId="0" applyNumberFormat="1" applyFont="1" applyBorder="1" applyProtection="1"/>
    <xf numFmtId="37" fontId="4" fillId="0" borderId="15" xfId="0" applyNumberFormat="1" applyFont="1" applyBorder="1" applyProtection="1"/>
    <xf numFmtId="0" fontId="4" fillId="0" borderId="29" xfId="0" applyFont="1" applyBorder="1" applyProtection="1"/>
    <xf numFmtId="0" fontId="4" fillId="0" borderId="28" xfId="0" applyFont="1" applyBorder="1" applyProtection="1"/>
    <xf numFmtId="37" fontId="4" fillId="0" borderId="28" xfId="0" applyNumberFormat="1" applyFont="1" applyBorder="1" applyProtection="1"/>
    <xf numFmtId="37" fontId="4" fillId="0" borderId="50" xfId="0" applyNumberFormat="1" applyFont="1" applyBorder="1" applyProtection="1"/>
    <xf numFmtId="0" fontId="4" fillId="0" borderId="45" xfId="0" applyFont="1" applyBorder="1" applyAlignment="1" applyProtection="1">
      <alignment horizontal="left"/>
    </xf>
    <xf numFmtId="0" fontId="7" fillId="0" borderId="46" xfId="0" applyFont="1" applyBorder="1" applyProtection="1"/>
    <xf numFmtId="37" fontId="4" fillId="0" borderId="51" xfId="0" applyNumberFormat="1" applyFont="1" applyBorder="1" applyProtection="1"/>
    <xf numFmtId="0" fontId="4" fillId="0" borderId="45" xfId="0" applyFont="1" applyBorder="1" applyProtection="1"/>
    <xf numFmtId="0" fontId="7" fillId="0" borderId="26" xfId="0" applyFont="1" applyBorder="1" applyProtection="1"/>
    <xf numFmtId="0" fontId="4" fillId="0" borderId="46" xfId="0" applyFont="1" applyFill="1" applyBorder="1"/>
    <xf numFmtId="0" fontId="4" fillId="0" borderId="0" xfId="0" applyFont="1" applyFill="1" applyBorder="1"/>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37" fontId="24" fillId="2" borderId="0" xfId="0" applyNumberFormat="1" applyFont="1" applyFill="1" applyAlignment="1" applyProtection="1">
      <alignment horizontal="right"/>
    </xf>
    <xf numFmtId="0" fontId="24" fillId="0" borderId="28" xfId="0" applyFont="1" applyBorder="1" applyAlignment="1" applyProtection="1">
      <alignment horizontal="left"/>
    </xf>
    <xf numFmtId="0" fontId="24" fillId="0" borderId="28" xfId="0" applyFont="1" applyBorder="1" applyAlignment="1" applyProtection="1">
      <alignment horizontal="right"/>
    </xf>
    <xf numFmtId="0" fontId="24" fillId="0" borderId="0" xfId="0" applyFont="1" applyBorder="1" applyAlignment="1" applyProtection="1">
      <alignment horizontal="left"/>
    </xf>
    <xf numFmtId="0" fontId="24" fillId="0" borderId="0" xfId="0" applyFont="1" applyAlignment="1" applyProtection="1">
      <alignment horizontal="right"/>
    </xf>
    <xf numFmtId="0" fontId="24" fillId="0" borderId="0" xfId="0" applyFont="1" applyAlignment="1" applyProtection="1">
      <alignment horizontal="left"/>
    </xf>
    <xf numFmtId="0" fontId="24" fillId="0" borderId="0" xfId="0" applyFont="1" applyAlignment="1" applyProtection="1">
      <alignment horizontal="center"/>
    </xf>
    <xf numFmtId="37" fontId="24" fillId="0" borderId="0" xfId="0" applyNumberFormat="1" applyFont="1" applyAlignment="1" applyProtection="1">
      <alignment horizontal="left"/>
    </xf>
    <xf numFmtId="37" fontId="24" fillId="0" borderId="0" xfId="0" applyNumberFormat="1" applyFont="1" applyAlignment="1" applyProtection="1">
      <alignment horizontal="right"/>
    </xf>
    <xf numFmtId="0" fontId="25" fillId="0" borderId="0" xfId="0" applyFont="1" applyAlignment="1" applyProtection="1">
      <alignment horizontal="left"/>
    </xf>
    <xf numFmtId="0" fontId="25" fillId="0" borderId="0" xfId="0" applyFont="1" applyAlignment="1" applyProtection="1">
      <alignment horizontal="right"/>
    </xf>
    <xf numFmtId="0" fontId="25" fillId="0" borderId="0" xfId="0" applyFont="1" applyAlignment="1" applyProtection="1">
      <alignment horizontal="center"/>
    </xf>
    <xf numFmtId="37" fontId="25" fillId="0" borderId="0" xfId="0" applyNumberFormat="1" applyFont="1" applyAlignment="1" applyProtection="1">
      <alignment horizontal="left"/>
    </xf>
    <xf numFmtId="37" fontId="25" fillId="0" borderId="0" xfId="0" applyNumberFormat="1" applyFont="1" applyAlignment="1" applyProtection="1">
      <alignment horizontal="right"/>
    </xf>
    <xf numFmtId="0" fontId="0" fillId="0" borderId="0" xfId="0" applyBorder="1"/>
    <xf numFmtId="0" fontId="22" fillId="0" borderId="31" xfId="0" applyFont="1" applyBorder="1"/>
    <xf numFmtId="0" fontId="22" fillId="0" borderId="0" xfId="0" applyFont="1"/>
    <xf numFmtId="0" fontId="13" fillId="0" borderId="5" xfId="0" applyFont="1" applyBorder="1" applyAlignment="1" applyProtection="1">
      <alignment horizontal="centerContinuous"/>
    </xf>
    <xf numFmtId="0" fontId="17" fillId="0" borderId="1" xfId="0" applyFont="1" applyBorder="1" applyAlignment="1" applyProtection="1">
      <alignment horizontal="centerContinuous"/>
    </xf>
    <xf numFmtId="0" fontId="17" fillId="0" borderId="3" xfId="0" applyFont="1" applyBorder="1" applyAlignment="1" applyProtection="1">
      <alignment horizontal="centerContinuous"/>
    </xf>
    <xf numFmtId="0" fontId="13" fillId="0" borderId="10" xfId="0" applyFont="1" applyBorder="1" applyAlignment="1" applyProtection="1">
      <alignment horizontal="centerContinuous"/>
    </xf>
    <xf numFmtId="0" fontId="17" fillId="0" borderId="17" xfId="0" applyFont="1" applyBorder="1" applyAlignment="1" applyProtection="1">
      <alignment horizontal="centerContinuous"/>
    </xf>
    <xf numFmtId="0" fontId="17" fillId="0" borderId="5" xfId="0" applyFont="1" applyBorder="1" applyAlignment="1" applyProtection="1">
      <alignment horizontal="centerContinuous"/>
    </xf>
    <xf numFmtId="0" fontId="13" fillId="0" borderId="13" xfId="0" applyFont="1" applyBorder="1" applyAlignment="1" applyProtection="1">
      <alignment horizontal="centerContinuous"/>
    </xf>
    <xf numFmtId="0" fontId="17" fillId="0" borderId="39" xfId="0" applyFont="1" applyBorder="1" applyAlignment="1" applyProtection="1">
      <alignment horizontal="centerContinuous"/>
    </xf>
    <xf numFmtId="0" fontId="13" fillId="0" borderId="27" xfId="0" applyFont="1" applyBorder="1" applyAlignment="1" applyProtection="1">
      <alignment horizontal="center" wrapText="1"/>
    </xf>
    <xf numFmtId="0" fontId="17" fillId="0" borderId="29" xfId="0" applyFont="1" applyBorder="1" applyAlignment="1" applyProtection="1">
      <alignment horizontal="center"/>
    </xf>
    <xf numFmtId="0" fontId="17" fillId="0" borderId="29" xfId="0" applyFont="1" applyBorder="1" applyAlignment="1" applyProtection="1">
      <alignment horizontal="left"/>
    </xf>
    <xf numFmtId="0" fontId="17" fillId="0" borderId="28" xfId="0" applyFont="1" applyBorder="1" applyAlignment="1" applyProtection="1">
      <alignment horizontal="centerContinuous"/>
    </xf>
    <xf numFmtId="0" fontId="17" fillId="0" borderId="28" xfId="0" applyFont="1" applyBorder="1" applyAlignment="1" applyProtection="1">
      <alignment horizontal="center"/>
    </xf>
    <xf numFmtId="0" fontId="17" fillId="0" borderId="28" xfId="0" applyFont="1" applyBorder="1" applyAlignment="1" applyProtection="1">
      <alignment horizontal="left"/>
    </xf>
    <xf numFmtId="0" fontId="17" fillId="0" borderId="46" xfId="0" applyFont="1" applyBorder="1" applyAlignment="1" applyProtection="1">
      <alignment horizontal="left"/>
    </xf>
    <xf numFmtId="0" fontId="17" fillId="0" borderId="0" xfId="0" applyFont="1" applyAlignment="1" applyProtection="1">
      <alignment horizontal="right"/>
    </xf>
    <xf numFmtId="0" fontId="17" fillId="0" borderId="0" xfId="0" quotePrefix="1" applyFont="1" applyAlignment="1" applyProtection="1">
      <alignment horizontal="centerContinuous"/>
    </xf>
    <xf numFmtId="0" fontId="25" fillId="0" borderId="8" xfId="0" applyFont="1" applyBorder="1" applyAlignment="1" applyProtection="1">
      <alignment horizontal="center"/>
    </xf>
    <xf numFmtId="0" fontId="25" fillId="0" borderId="0" xfId="0" applyFont="1" applyProtection="1"/>
    <xf numFmtId="0" fontId="13" fillId="0" borderId="0" xfId="0" applyFont="1" applyAlignment="1" applyProtection="1">
      <alignment horizontal="centerContinuous"/>
    </xf>
    <xf numFmtId="0" fontId="17" fillId="0" borderId="0" xfId="0" applyFont="1" applyBorder="1" applyAlignment="1" applyProtection="1">
      <alignment horizontal="center"/>
    </xf>
    <xf numFmtId="0" fontId="17" fillId="0" borderId="0" xfId="0" applyFont="1" applyBorder="1" applyAlignment="1" applyProtection="1">
      <alignment horizontal="centerContinuous"/>
    </xf>
    <xf numFmtId="0" fontId="17" fillId="0" borderId="26" xfId="0" applyFont="1" applyBorder="1" applyAlignment="1" applyProtection="1">
      <alignment horizontal="center"/>
    </xf>
    <xf numFmtId="0" fontId="17" fillId="0" borderId="26" xfId="0" applyFont="1" applyBorder="1" applyProtection="1"/>
    <xf numFmtId="0" fontId="17" fillId="0" borderId="38" xfId="0" applyFont="1" applyBorder="1" applyAlignment="1" applyProtection="1">
      <alignment horizontal="center"/>
    </xf>
    <xf numFmtId="0" fontId="17" fillId="0" borderId="31" xfId="0" applyFont="1" applyBorder="1" applyAlignment="1" applyProtection="1">
      <alignment horizontal="center"/>
    </xf>
    <xf numFmtId="0" fontId="17" fillId="0" borderId="19" xfId="0" applyFont="1" applyBorder="1" applyAlignment="1" applyProtection="1">
      <alignment horizontal="center"/>
    </xf>
    <xf numFmtId="0" fontId="17" fillId="0" borderId="0" xfId="0" applyFont="1" applyAlignment="1" applyProtection="1">
      <alignment horizontal="center"/>
    </xf>
    <xf numFmtId="0" fontId="17" fillId="0" borderId="0" xfId="0" quotePrefix="1" applyFont="1" applyAlignment="1" applyProtection="1">
      <alignment horizontal="left"/>
    </xf>
    <xf numFmtId="0" fontId="26" fillId="0" borderId="0" xfId="0" applyFont="1" applyAlignment="1" applyProtection="1">
      <alignment horizontal="centerContinuous"/>
    </xf>
    <xf numFmtId="0" fontId="17" fillId="0" borderId="17" xfId="0" applyFont="1" applyBorder="1" applyAlignment="1" applyProtection="1">
      <alignment horizontal="center"/>
    </xf>
    <xf numFmtId="0" fontId="13" fillId="0" borderId="35" xfId="0" applyFont="1" applyBorder="1" applyAlignment="1" applyProtection="1">
      <alignment horizontal="center"/>
    </xf>
    <xf numFmtId="0" fontId="13" fillId="0" borderId="38" xfId="0" applyFont="1" applyBorder="1" applyAlignment="1" applyProtection="1">
      <alignment horizontal="center"/>
    </xf>
    <xf numFmtId="0" fontId="13" fillId="0" borderId="0" xfId="0" applyFont="1" applyAlignment="1" applyProtection="1">
      <alignment horizontal="center"/>
    </xf>
    <xf numFmtId="0" fontId="13" fillId="0" borderId="30" xfId="0" applyFont="1" applyBorder="1" applyAlignment="1" applyProtection="1">
      <alignment horizontal="center"/>
    </xf>
    <xf numFmtId="0" fontId="13" fillId="0" borderId="31" xfId="0" applyFont="1" applyBorder="1" applyAlignment="1" applyProtection="1">
      <alignment horizontal="center"/>
    </xf>
    <xf numFmtId="0" fontId="13" fillId="0" borderId="15" xfId="0" applyFont="1" applyBorder="1" applyAlignment="1" applyProtection="1">
      <alignment horizontal="center"/>
    </xf>
    <xf numFmtId="0" fontId="17" fillId="0" borderId="30" xfId="0" applyFont="1" applyBorder="1" applyAlignment="1" applyProtection="1">
      <alignment horizontal="center"/>
    </xf>
    <xf numFmtId="0" fontId="17" fillId="0" borderId="31" xfId="0" applyFont="1" applyBorder="1" applyAlignment="1" applyProtection="1">
      <alignment horizontal="left"/>
    </xf>
    <xf numFmtId="0" fontId="13" fillId="0" borderId="27" xfId="0" applyFont="1" applyBorder="1" applyAlignment="1" applyProtection="1">
      <alignment horizontal="center"/>
    </xf>
    <xf numFmtId="0" fontId="17" fillId="0" borderId="52" xfId="0" applyFont="1" applyBorder="1" applyAlignment="1" applyProtection="1">
      <alignment horizontal="left"/>
    </xf>
    <xf numFmtId="0" fontId="13" fillId="0" borderId="46" xfId="0" applyFont="1" applyBorder="1" applyAlignment="1" applyProtection="1">
      <alignment horizontal="center"/>
    </xf>
    <xf numFmtId="0" fontId="17" fillId="0" borderId="0" xfId="0" applyFont="1" applyAlignment="1" applyProtection="1">
      <alignment horizontal="left"/>
    </xf>
    <xf numFmtId="0" fontId="17" fillId="0" borderId="0" xfId="0" quotePrefix="1" applyFont="1" applyAlignment="1" applyProtection="1">
      <alignment horizontal="center"/>
    </xf>
    <xf numFmtId="0" fontId="17" fillId="0" borderId="8" xfId="0" applyFont="1" applyBorder="1" applyAlignment="1" applyProtection="1">
      <alignment horizontal="center"/>
    </xf>
    <xf numFmtId="0" fontId="13" fillId="2" borderId="5" xfId="0" applyFont="1" applyFill="1" applyBorder="1" applyAlignment="1" applyProtection="1">
      <alignment horizontal="centerContinuous"/>
    </xf>
    <xf numFmtId="0" fontId="17" fillId="2" borderId="1" xfId="0" applyFont="1" applyFill="1" applyBorder="1" applyAlignment="1" applyProtection="1">
      <alignment horizontal="centerContinuous"/>
    </xf>
    <xf numFmtId="0" fontId="17" fillId="2" borderId="2" xfId="0" applyFont="1" applyFill="1" applyBorder="1" applyAlignment="1" applyProtection="1">
      <alignment horizontal="centerContinuous"/>
    </xf>
    <xf numFmtId="0" fontId="13" fillId="2" borderId="3" xfId="0" applyFont="1" applyFill="1" applyBorder="1" applyAlignment="1" applyProtection="1">
      <alignment horizontal="centerContinuous"/>
    </xf>
    <xf numFmtId="0" fontId="17" fillId="2" borderId="0" xfId="0" applyFont="1" applyFill="1" applyAlignment="1" applyProtection="1">
      <alignment horizontal="centerContinuous"/>
    </xf>
    <xf numFmtId="0" fontId="17" fillId="2" borderId="4" xfId="0" applyFont="1" applyFill="1" applyBorder="1" applyAlignment="1" applyProtection="1">
      <alignment horizontal="centerContinuous"/>
    </xf>
    <xf numFmtId="0" fontId="17" fillId="2" borderId="35" xfId="0" applyFont="1" applyFill="1" applyBorder="1" applyProtection="1"/>
    <xf numFmtId="0" fontId="17" fillId="2" borderId="36" xfId="0" applyFont="1" applyFill="1" applyBorder="1" applyAlignment="1" applyProtection="1">
      <alignment horizontal="centerContinuous"/>
    </xf>
    <xf numFmtId="0" fontId="17" fillId="2" borderId="6" xfId="0" applyFont="1" applyFill="1" applyBorder="1" applyAlignment="1" applyProtection="1">
      <alignment horizontal="centerContinuous"/>
    </xf>
    <xf numFmtId="0" fontId="17" fillId="2" borderId="37" xfId="0" applyFont="1" applyFill="1" applyBorder="1" applyProtection="1"/>
    <xf numFmtId="0" fontId="18" fillId="2" borderId="38" xfId="0" applyFont="1" applyFill="1" applyBorder="1" applyAlignment="1" applyProtection="1">
      <alignment horizontal="left"/>
    </xf>
    <xf numFmtId="0" fontId="17" fillId="2" borderId="8" xfId="0" applyFont="1" applyFill="1" applyBorder="1" applyAlignment="1" applyProtection="1">
      <alignment horizontal="left"/>
    </xf>
    <xf numFmtId="0" fontId="17" fillId="2" borderId="13" xfId="0" applyFont="1" applyFill="1" applyBorder="1" applyAlignment="1" applyProtection="1">
      <alignment horizontal="left" wrapText="1"/>
    </xf>
    <xf numFmtId="0" fontId="18" fillId="2" borderId="31" xfId="0" applyFont="1" applyFill="1" applyBorder="1" applyAlignment="1" applyProtection="1">
      <alignment horizontal="left"/>
    </xf>
    <xf numFmtId="0" fontId="17" fillId="2" borderId="14" xfId="0" applyFont="1" applyFill="1" applyBorder="1" applyProtection="1"/>
    <xf numFmtId="0" fontId="17" fillId="2" borderId="40" xfId="0" applyFont="1" applyFill="1" applyBorder="1" applyAlignment="1" applyProtection="1">
      <alignment horizontal="center"/>
    </xf>
    <xf numFmtId="0" fontId="27" fillId="0" borderId="25" xfId="0" applyFont="1" applyBorder="1" applyAlignment="1" applyProtection="1">
      <alignment horizontal="center" wrapText="1"/>
    </xf>
    <xf numFmtId="0" fontId="18" fillId="0" borderId="26" xfId="0" applyFont="1" applyBorder="1" applyAlignment="1" applyProtection="1">
      <alignment horizontal="left"/>
    </xf>
    <xf numFmtId="0" fontId="17" fillId="0" borderId="53" xfId="0" applyFont="1" applyBorder="1" applyAlignment="1" applyProtection="1">
      <alignment horizontal="center"/>
    </xf>
    <xf numFmtId="0" fontId="17" fillId="0" borderId="51" xfId="0" applyFont="1" applyBorder="1" applyAlignment="1" applyProtection="1">
      <alignment horizontal="center"/>
    </xf>
    <xf numFmtId="0" fontId="27" fillId="0" borderId="13" xfId="0" applyFont="1" applyBorder="1" applyAlignment="1" applyProtection="1">
      <alignment horizontal="center" wrapText="1"/>
    </xf>
    <xf numFmtId="0" fontId="17" fillId="0" borderId="14" xfId="0" applyFont="1" applyBorder="1" applyAlignment="1" applyProtection="1">
      <alignment horizontal="center"/>
    </xf>
    <xf numFmtId="0" fontId="17" fillId="0" borderId="15" xfId="0" applyFont="1" applyBorder="1" applyAlignment="1" applyProtection="1">
      <alignment horizontal="center"/>
    </xf>
    <xf numFmtId="0" fontId="17" fillId="2" borderId="45" xfId="0" applyFont="1" applyFill="1" applyBorder="1" applyAlignment="1" applyProtection="1">
      <alignment horizontal="left"/>
    </xf>
    <xf numFmtId="0" fontId="18" fillId="2" borderId="26" xfId="0" applyFont="1" applyFill="1" applyBorder="1" applyProtection="1"/>
    <xf numFmtId="37" fontId="17" fillId="2" borderId="26" xfId="0" applyNumberFormat="1" applyFont="1" applyFill="1" applyBorder="1" applyAlignment="1" applyProtection="1">
      <alignment horizontal="center"/>
    </xf>
    <xf numFmtId="37" fontId="17" fillId="2" borderId="51" xfId="0" applyNumberFormat="1" applyFont="1" applyFill="1" applyBorder="1" applyAlignment="1" applyProtection="1">
      <alignment horizontal="center"/>
    </xf>
    <xf numFmtId="0" fontId="17" fillId="2" borderId="30" xfId="0" applyFont="1" applyFill="1" applyBorder="1" applyAlignment="1" applyProtection="1">
      <alignment horizontal="right"/>
    </xf>
    <xf numFmtId="0" fontId="17" fillId="2" borderId="31" xfId="0" applyFont="1" applyFill="1" applyBorder="1" applyProtection="1"/>
    <xf numFmtId="0" fontId="17" fillId="0" borderId="29" xfId="0" applyFont="1" applyBorder="1" applyAlignment="1" applyProtection="1">
      <alignment horizontal="right"/>
    </xf>
    <xf numFmtId="0" fontId="4" fillId="0" borderId="27" xfId="0" applyFont="1" applyBorder="1"/>
    <xf numFmtId="0" fontId="18" fillId="0" borderId="27" xfId="0" applyFont="1" applyBorder="1" applyAlignment="1" applyProtection="1">
      <alignment horizontal="left"/>
    </xf>
    <xf numFmtId="0" fontId="17" fillId="0" borderId="52" xfId="0" applyFont="1" applyBorder="1" applyProtection="1"/>
    <xf numFmtId="0" fontId="17" fillId="0" borderId="45" xfId="0" applyFont="1" applyBorder="1" applyAlignment="1" applyProtection="1">
      <alignment horizontal="left"/>
    </xf>
    <xf numFmtId="37" fontId="17" fillId="0" borderId="26" xfId="0" applyNumberFormat="1" applyFont="1" applyBorder="1" applyAlignment="1" applyProtection="1">
      <alignment horizontal="center"/>
    </xf>
    <xf numFmtId="37" fontId="17" fillId="0" borderId="51" xfId="0" applyNumberFormat="1" applyFont="1" applyBorder="1" applyAlignment="1" applyProtection="1">
      <alignment horizontal="center"/>
    </xf>
    <xf numFmtId="0" fontId="18" fillId="0" borderId="31" xfId="0" applyFont="1" applyBorder="1" applyAlignment="1" applyProtection="1">
      <alignment horizontal="left"/>
    </xf>
    <xf numFmtId="0" fontId="17" fillId="0" borderId="45" xfId="0" applyFont="1" applyBorder="1" applyAlignment="1" applyProtection="1">
      <alignment horizontal="right"/>
    </xf>
    <xf numFmtId="0" fontId="17" fillId="0" borderId="52" xfId="0" applyFont="1" applyBorder="1" applyAlignment="1" applyProtection="1">
      <alignment horizontal="centerContinuous" wrapText="1"/>
    </xf>
    <xf numFmtId="0" fontId="24" fillId="0" borderId="46" xfId="0" applyFont="1" applyBorder="1" applyAlignment="1" applyProtection="1">
      <alignment horizontal="centerContinuous"/>
    </xf>
    <xf numFmtId="0" fontId="17" fillId="2" borderId="0" xfId="0" applyFont="1" applyFill="1" applyAlignment="1" applyProtection="1">
      <alignment horizontal="left"/>
    </xf>
    <xf numFmtId="0" fontId="17" fillId="2" borderId="53" xfId="0" applyFont="1" applyFill="1" applyBorder="1" applyAlignment="1" applyProtection="1">
      <alignment horizontal="left"/>
    </xf>
    <xf numFmtId="0" fontId="17" fillId="2" borderId="26" xfId="0" applyFont="1" applyFill="1" applyBorder="1" applyAlignment="1" applyProtection="1">
      <alignment horizontal="left"/>
    </xf>
    <xf numFmtId="0" fontId="17" fillId="2" borderId="53" xfId="0" applyFont="1" applyFill="1" applyBorder="1" applyAlignment="1" applyProtection="1">
      <alignment horizontal="centerContinuous"/>
    </xf>
    <xf numFmtId="0" fontId="17" fillId="2" borderId="46" xfId="0" applyFont="1" applyFill="1" applyBorder="1" applyAlignment="1" applyProtection="1">
      <alignment horizontal="centerContinuous"/>
    </xf>
    <xf numFmtId="0" fontId="17" fillId="2" borderId="54" xfId="0" applyFont="1" applyFill="1" applyBorder="1" applyAlignment="1" applyProtection="1">
      <alignment horizontal="centerContinuous"/>
    </xf>
    <xf numFmtId="0" fontId="4" fillId="3" borderId="55" xfId="0" applyFont="1" applyFill="1" applyBorder="1" applyAlignment="1">
      <alignment horizontal="left"/>
    </xf>
    <xf numFmtId="0" fontId="7" fillId="3" borderId="56" xfId="0" applyFont="1" applyFill="1" applyBorder="1" applyAlignment="1">
      <alignment horizontal="centerContinuous"/>
    </xf>
    <xf numFmtId="0" fontId="4" fillId="3" borderId="56" xfId="0" applyFont="1" applyFill="1" applyBorder="1"/>
    <xf numFmtId="0" fontId="17" fillId="2" borderId="47" xfId="0" applyFont="1" applyFill="1" applyBorder="1" applyAlignment="1" applyProtection="1">
      <alignment horizontal="centerContinuous"/>
    </xf>
    <xf numFmtId="0" fontId="17" fillId="2" borderId="8" xfId="0" applyFont="1" applyFill="1" applyBorder="1" applyAlignment="1" applyProtection="1">
      <alignment horizontal="centerContinuous"/>
    </xf>
    <xf numFmtId="0" fontId="17" fillId="2" borderId="57" xfId="0" applyFont="1" applyFill="1" applyBorder="1" applyAlignment="1" applyProtection="1">
      <alignment horizontal="centerContinuous"/>
    </xf>
    <xf numFmtId="0" fontId="4" fillId="3" borderId="0" xfId="0" applyFont="1" applyFill="1" applyBorder="1" applyAlignment="1">
      <alignment horizontal="left"/>
    </xf>
    <xf numFmtId="0" fontId="7" fillId="3" borderId="58" xfId="0" applyFont="1" applyFill="1" applyBorder="1" applyAlignment="1">
      <alignment horizontal="centerContinuous"/>
    </xf>
    <xf numFmtId="0" fontId="4" fillId="3" borderId="58" xfId="0" applyFont="1" applyFill="1" applyBorder="1" applyAlignment="1">
      <alignment horizontal="centerContinuous"/>
    </xf>
    <xf numFmtId="0" fontId="17" fillId="2" borderId="14" xfId="0" applyFont="1" applyFill="1" applyBorder="1" applyAlignment="1" applyProtection="1">
      <alignment horizontal="left"/>
    </xf>
    <xf numFmtId="0" fontId="17" fillId="2" borderId="31" xfId="0" applyFont="1" applyFill="1" applyBorder="1" applyAlignment="1" applyProtection="1">
      <alignment horizontal="left"/>
    </xf>
    <xf numFmtId="0" fontId="17" fillId="2" borderId="14" xfId="0" applyFont="1" applyFill="1" applyBorder="1" applyAlignment="1" applyProtection="1">
      <alignment horizontal="centerContinuous"/>
    </xf>
    <xf numFmtId="0" fontId="17" fillId="2" borderId="39" xfId="0" applyFont="1" applyFill="1" applyBorder="1" applyAlignment="1" applyProtection="1">
      <alignment horizontal="centerContinuous"/>
    </xf>
    <xf numFmtId="0" fontId="17" fillId="2" borderId="59" xfId="0" applyFont="1" applyFill="1" applyBorder="1" applyAlignment="1" applyProtection="1">
      <alignment horizontal="centerContinuous"/>
    </xf>
    <xf numFmtId="0" fontId="17" fillId="2" borderId="60" xfId="0" applyFont="1" applyFill="1" applyBorder="1" applyAlignment="1" applyProtection="1">
      <alignment horizontal="left"/>
    </xf>
    <xf numFmtId="0" fontId="18" fillId="2" borderId="39" xfId="0" applyFont="1" applyFill="1" applyBorder="1" applyAlignment="1" applyProtection="1">
      <alignment horizontal="centerContinuous"/>
    </xf>
    <xf numFmtId="0" fontId="17" fillId="2" borderId="40" xfId="0" applyFont="1" applyFill="1" applyBorder="1" applyAlignment="1" applyProtection="1">
      <alignment horizontal="centerContinuous"/>
    </xf>
    <xf numFmtId="0" fontId="27" fillId="2" borderId="53" xfId="0" applyFont="1" applyFill="1" applyBorder="1" applyAlignment="1" applyProtection="1">
      <alignment horizontal="left"/>
    </xf>
    <xf numFmtId="0" fontId="17" fillId="2" borderId="53" xfId="0" applyFont="1" applyFill="1" applyBorder="1" applyAlignment="1" applyProtection="1">
      <alignment horizontal="center"/>
    </xf>
    <xf numFmtId="0" fontId="17" fillId="2" borderId="26" xfId="0" applyFont="1" applyFill="1" applyBorder="1" applyAlignment="1" applyProtection="1">
      <alignment horizontal="center"/>
    </xf>
    <xf numFmtId="0" fontId="17" fillId="2" borderId="54" xfId="0" applyFont="1" applyFill="1" applyBorder="1" applyAlignment="1" applyProtection="1">
      <alignment horizontal="center"/>
    </xf>
    <xf numFmtId="0" fontId="17" fillId="2" borderId="61" xfId="0" applyFont="1" applyFill="1" applyBorder="1" applyAlignment="1" applyProtection="1">
      <alignment horizontal="center"/>
    </xf>
    <xf numFmtId="0" fontId="17" fillId="2" borderId="38" xfId="0" applyFont="1" applyFill="1" applyBorder="1" applyAlignment="1" applyProtection="1">
      <alignment horizontal="center"/>
    </xf>
    <xf numFmtId="0" fontId="17" fillId="2" borderId="0" xfId="0" applyFont="1" applyFill="1" applyAlignment="1" applyProtection="1">
      <alignment horizontal="center"/>
    </xf>
    <xf numFmtId="0" fontId="17" fillId="2" borderId="4" xfId="0" applyFont="1" applyFill="1" applyBorder="1" applyAlignment="1" applyProtection="1">
      <alignment horizontal="center"/>
    </xf>
    <xf numFmtId="0" fontId="27" fillId="2" borderId="8" xfId="0" applyFont="1" applyFill="1" applyBorder="1" applyAlignment="1" applyProtection="1">
      <alignment horizontal="left"/>
    </xf>
    <xf numFmtId="0" fontId="17" fillId="2" borderId="38" xfId="0" applyFont="1" applyFill="1" applyBorder="1" applyAlignment="1" applyProtection="1">
      <alignment horizontal="left"/>
    </xf>
    <xf numFmtId="0" fontId="17" fillId="2" borderId="8" xfId="0" applyFont="1" applyFill="1" applyBorder="1" applyAlignment="1" applyProtection="1">
      <alignment horizontal="center"/>
    </xf>
    <xf numFmtId="0" fontId="17" fillId="2" borderId="57" xfId="0" applyFont="1" applyFill="1" applyBorder="1" applyAlignment="1" applyProtection="1">
      <alignment horizontal="center"/>
    </xf>
    <xf numFmtId="0" fontId="27" fillId="2" borderId="14" xfId="0" applyFont="1" applyFill="1" applyBorder="1" applyAlignment="1" applyProtection="1">
      <alignment horizontal="center"/>
    </xf>
    <xf numFmtId="0" fontId="17" fillId="2" borderId="31"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59" xfId="0" applyFont="1" applyFill="1" applyBorder="1" applyAlignment="1" applyProtection="1">
      <alignment horizontal="center"/>
    </xf>
    <xf numFmtId="0" fontId="17" fillId="2" borderId="60" xfId="0" applyFont="1" applyFill="1" applyBorder="1" applyAlignment="1" applyProtection="1">
      <alignment horizontal="center"/>
    </xf>
    <xf numFmtId="0" fontId="17" fillId="2" borderId="39" xfId="0" applyFont="1" applyFill="1" applyBorder="1" applyAlignment="1" applyProtection="1">
      <alignment horizontal="center"/>
    </xf>
    <xf numFmtId="37" fontId="17" fillId="2" borderId="8" xfId="0" applyNumberFormat="1" applyFont="1" applyFill="1" applyBorder="1" applyAlignment="1" applyProtection="1">
      <alignment horizontal="center"/>
    </xf>
    <xf numFmtId="37" fontId="17" fillId="2" borderId="0" xfId="0" applyNumberFormat="1" applyFont="1" applyFill="1" applyAlignment="1" applyProtection="1">
      <alignment horizontal="left"/>
    </xf>
    <xf numFmtId="0" fontId="17" fillId="2" borderId="14" xfId="0" applyFont="1" applyFill="1" applyBorder="1" applyAlignment="1" applyProtection="1">
      <alignment horizontal="right"/>
    </xf>
    <xf numFmtId="0" fontId="17" fillId="0" borderId="62" xfId="0" applyFont="1" applyBorder="1" applyAlignment="1" applyProtection="1">
      <alignment horizontal="right"/>
    </xf>
    <xf numFmtId="0" fontId="17" fillId="0" borderId="28" xfId="0" applyFont="1" applyBorder="1" applyAlignment="1" applyProtection="1">
      <alignment horizontal="right"/>
    </xf>
    <xf numFmtId="0" fontId="27" fillId="0" borderId="28" xfId="0" applyFont="1" applyBorder="1" applyAlignment="1" applyProtection="1">
      <alignment horizontal="right"/>
    </xf>
    <xf numFmtId="0" fontId="17" fillId="0" borderId="38" xfId="0" applyFont="1" applyBorder="1" applyAlignment="1" applyProtection="1">
      <alignment horizontal="left"/>
    </xf>
    <xf numFmtId="0" fontId="18" fillId="0" borderId="43" xfId="0" applyFont="1" applyBorder="1" applyAlignment="1" applyProtection="1">
      <alignment horizontal="left"/>
    </xf>
    <xf numFmtId="0" fontId="17" fillId="0" borderId="31" xfId="0" applyFont="1" applyBorder="1" applyAlignment="1" applyProtection="1">
      <alignment horizontal="right"/>
    </xf>
    <xf numFmtId="0" fontId="17" fillId="0" borderId="44" xfId="0" applyFont="1" applyBorder="1" applyAlignment="1" applyProtection="1">
      <alignment horizontal="left"/>
    </xf>
    <xf numFmtId="0" fontId="18" fillId="0" borderId="52" xfId="0" applyFont="1" applyBorder="1" applyAlignment="1" applyProtection="1">
      <alignment horizontal="left"/>
    </xf>
    <xf numFmtId="0" fontId="27" fillId="0" borderId="31" xfId="0" applyFont="1" applyBorder="1" applyAlignment="1" applyProtection="1">
      <alignment horizontal="right"/>
    </xf>
    <xf numFmtId="0" fontId="18" fillId="0" borderId="44" xfId="0" applyFont="1" applyBorder="1" applyAlignment="1" applyProtection="1">
      <alignment horizontal="left"/>
    </xf>
    <xf numFmtId="0" fontId="13" fillId="0" borderId="0" xfId="0" applyFont="1" applyAlignment="1" applyProtection="1">
      <alignment horizontal="left"/>
    </xf>
    <xf numFmtId="37" fontId="17" fillId="0" borderId="0" xfId="0" applyNumberFormat="1" applyFont="1" applyAlignment="1" applyProtection="1">
      <alignment horizontal="left"/>
    </xf>
    <xf numFmtId="37" fontId="17" fillId="0" borderId="0" xfId="0" applyNumberFormat="1" applyFont="1" applyAlignment="1" applyProtection="1">
      <alignment horizontal="right"/>
    </xf>
    <xf numFmtId="0" fontId="28" fillId="0" borderId="25" xfId="0" applyFont="1" applyBorder="1" applyAlignment="1" applyProtection="1">
      <alignment horizontal="center" wrapText="1"/>
    </xf>
    <xf numFmtId="0" fontId="13" fillId="0" borderId="53" xfId="0" applyFont="1" applyBorder="1" applyAlignment="1" applyProtection="1">
      <alignment horizontal="center"/>
    </xf>
    <xf numFmtId="0" fontId="13" fillId="0" borderId="51" xfId="0" applyFont="1" applyBorder="1" applyAlignment="1" applyProtection="1">
      <alignment horizontal="center"/>
    </xf>
    <xf numFmtId="0" fontId="28" fillId="0" borderId="13" xfId="0" applyFont="1" applyBorder="1" applyAlignment="1" applyProtection="1">
      <alignment horizontal="center" wrapText="1"/>
    </xf>
    <xf numFmtId="0" fontId="13" fillId="0" borderId="14" xfId="0" applyFont="1" applyBorder="1" applyAlignment="1" applyProtection="1">
      <alignment horizontal="center"/>
    </xf>
    <xf numFmtId="0" fontId="18" fillId="0" borderId="25" xfId="0" applyFont="1" applyBorder="1" applyAlignment="1" applyProtection="1">
      <alignment horizontal="left"/>
    </xf>
    <xf numFmtId="0" fontId="17" fillId="0" borderId="63" xfId="0" applyFont="1" applyBorder="1" applyProtection="1"/>
    <xf numFmtId="0" fontId="17" fillId="2" borderId="37" xfId="0" applyFont="1" applyFill="1" applyBorder="1" applyAlignment="1" applyProtection="1">
      <alignment horizontal="left"/>
    </xf>
    <xf numFmtId="0" fontId="18" fillId="2" borderId="38" xfId="0" applyFont="1" applyFill="1" applyBorder="1" applyProtection="1"/>
    <xf numFmtId="37" fontId="17" fillId="2" borderId="38" xfId="0" applyNumberFormat="1" applyFont="1" applyFill="1" applyBorder="1" applyAlignment="1" applyProtection="1">
      <alignment horizontal="center"/>
    </xf>
    <xf numFmtId="0" fontId="17" fillId="0" borderId="37" xfId="0" applyFont="1" applyBorder="1" applyAlignment="1" applyProtection="1">
      <alignment horizontal="right"/>
    </xf>
    <xf numFmtId="0" fontId="18" fillId="0" borderId="38" xfId="0" applyFont="1" applyBorder="1" applyAlignment="1" applyProtection="1">
      <alignment horizontal="left"/>
    </xf>
    <xf numFmtId="0" fontId="13" fillId="2" borderId="35" xfId="0" applyFont="1" applyFill="1" applyBorder="1" applyProtection="1"/>
    <xf numFmtId="0" fontId="13" fillId="2" borderId="36" xfId="0" applyFont="1" applyFill="1" applyBorder="1" applyAlignment="1" applyProtection="1">
      <alignment horizontal="centerContinuous"/>
    </xf>
    <xf numFmtId="0" fontId="13" fillId="2" borderId="6" xfId="0" applyFont="1" applyFill="1" applyBorder="1" applyAlignment="1" applyProtection="1">
      <alignment horizontal="centerContinuous"/>
    </xf>
    <xf numFmtId="0" fontId="13" fillId="2" borderId="2" xfId="0" applyFont="1" applyFill="1" applyBorder="1" applyAlignment="1" applyProtection="1">
      <alignment horizontal="centerContinuous"/>
    </xf>
    <xf numFmtId="0" fontId="13" fillId="2" borderId="37" xfId="0" applyFont="1" applyFill="1" applyBorder="1" applyProtection="1"/>
    <xf numFmtId="0" fontId="26" fillId="2" borderId="38" xfId="0" applyFont="1" applyFill="1" applyBorder="1" applyAlignment="1" applyProtection="1">
      <alignment horizontal="left"/>
    </xf>
    <xf numFmtId="0" fontId="13" fillId="2" borderId="8" xfId="0" applyFont="1" applyFill="1" applyBorder="1" applyAlignment="1" applyProtection="1">
      <alignment horizontal="left"/>
    </xf>
    <xf numFmtId="0" fontId="13" fillId="2" borderId="4" xfId="0" applyFont="1" applyFill="1" applyBorder="1" applyAlignment="1" applyProtection="1">
      <alignment horizontal="centerContinuous"/>
    </xf>
    <xf numFmtId="0" fontId="13" fillId="2" borderId="13" xfId="0" applyFont="1" applyFill="1" applyBorder="1" applyAlignment="1" applyProtection="1">
      <alignment horizontal="left" wrapText="1"/>
    </xf>
    <xf numFmtId="0" fontId="26" fillId="2" borderId="31" xfId="0" applyFont="1" applyFill="1" applyBorder="1" applyAlignment="1" applyProtection="1">
      <alignment horizontal="left"/>
    </xf>
    <xf numFmtId="0" fontId="13" fillId="2" borderId="14" xfId="0" applyFont="1" applyFill="1" applyBorder="1" applyProtection="1"/>
    <xf numFmtId="0" fontId="13" fillId="2" borderId="40" xfId="0" applyFont="1" applyFill="1" applyBorder="1" applyAlignment="1" applyProtection="1">
      <alignment horizontal="center"/>
    </xf>
    <xf numFmtId="0" fontId="13" fillId="0" borderId="25" xfId="0" applyFont="1" applyBorder="1" applyAlignment="1" applyProtection="1">
      <alignment horizontal="center" wrapText="1"/>
    </xf>
    <xf numFmtId="0" fontId="26" fillId="0" borderId="26" xfId="0" applyFont="1" applyBorder="1" applyAlignment="1" applyProtection="1">
      <alignment horizontal="left"/>
    </xf>
    <xf numFmtId="0" fontId="13" fillId="0" borderId="13" xfId="0" applyFont="1" applyBorder="1" applyAlignment="1" applyProtection="1">
      <alignment horizontal="center" wrapText="1"/>
    </xf>
    <xf numFmtId="0" fontId="4" fillId="0" borderId="3" xfId="0" applyFont="1" applyBorder="1"/>
    <xf numFmtId="0" fontId="17" fillId="0" borderId="30" xfId="0" applyFont="1" applyBorder="1" applyAlignment="1" applyProtection="1">
      <alignment horizontal="left"/>
    </xf>
    <xf numFmtId="0" fontId="29" fillId="0" borderId="46" xfId="0" applyFont="1" applyBorder="1" applyAlignment="1" applyProtection="1">
      <alignment horizontal="left"/>
    </xf>
    <xf numFmtId="0" fontId="27" fillId="0" borderId="0" xfId="0" applyFont="1" applyAlignment="1" applyProtection="1">
      <alignment horizontal="centerContinuous"/>
    </xf>
    <xf numFmtId="0" fontId="27" fillId="0" borderId="0" xfId="0" quotePrefix="1" applyFont="1" applyAlignment="1" applyProtection="1">
      <alignment horizontal="centerContinuous"/>
    </xf>
    <xf numFmtId="0" fontId="27" fillId="0" borderId="8" xfId="0" applyFont="1" applyBorder="1" applyAlignment="1" applyProtection="1">
      <alignment horizontal="center"/>
    </xf>
    <xf numFmtId="0" fontId="27" fillId="0" borderId="0" xfId="0" applyFont="1" applyProtection="1"/>
    <xf numFmtId="0" fontId="30" fillId="0" borderId="0" xfId="0" applyFont="1"/>
    <xf numFmtId="0" fontId="25" fillId="2" borderId="0" xfId="0" applyFont="1" applyFill="1" applyAlignment="1" applyProtection="1">
      <alignment horizontal="left"/>
    </xf>
    <xf numFmtId="0" fontId="13" fillId="2" borderId="53" xfId="0" applyFont="1" applyFill="1" applyBorder="1" applyAlignment="1" applyProtection="1">
      <alignment horizontal="left"/>
    </xf>
    <xf numFmtId="0" fontId="13" fillId="2" borderId="26" xfId="0" applyFont="1" applyFill="1" applyBorder="1" applyAlignment="1" applyProtection="1">
      <alignment horizontal="left"/>
    </xf>
    <xf numFmtId="0" fontId="13" fillId="2" borderId="53" xfId="0" applyFont="1" applyFill="1" applyBorder="1" applyAlignment="1" applyProtection="1">
      <alignment horizontal="centerContinuous"/>
    </xf>
    <xf numFmtId="0" fontId="13" fillId="2" borderId="46" xfId="0" applyFont="1" applyFill="1" applyBorder="1" applyAlignment="1" applyProtection="1">
      <alignment horizontal="centerContinuous"/>
    </xf>
    <xf numFmtId="0" fontId="13" fillId="2" borderId="54" xfId="0" applyFont="1" applyFill="1" applyBorder="1" applyAlignment="1" applyProtection="1">
      <alignment horizontal="centerContinuous"/>
    </xf>
    <xf numFmtId="0" fontId="13" fillId="2" borderId="55" xfId="0" applyFont="1" applyFill="1" applyBorder="1" applyAlignment="1" applyProtection="1">
      <alignment horizontal="left"/>
    </xf>
    <xf numFmtId="0" fontId="26" fillId="2" borderId="46" xfId="0" applyFont="1" applyFill="1" applyBorder="1" applyAlignment="1" applyProtection="1">
      <alignment horizontal="centerContinuous"/>
    </xf>
    <xf numFmtId="0" fontId="13" fillId="2" borderId="46" xfId="0" applyFont="1" applyFill="1" applyBorder="1" applyAlignment="1" applyProtection="1">
      <alignment horizontal="left"/>
    </xf>
    <xf numFmtId="0" fontId="13" fillId="2" borderId="63" xfId="0" applyFont="1" applyFill="1" applyBorder="1" applyAlignment="1" applyProtection="1">
      <alignment horizontal="centerContinuous"/>
    </xf>
    <xf numFmtId="0" fontId="13" fillId="2" borderId="8" xfId="0" applyFont="1" applyFill="1" applyBorder="1" applyAlignment="1" applyProtection="1">
      <alignment horizontal="centerContinuous"/>
    </xf>
    <xf numFmtId="0" fontId="13" fillId="2" borderId="0" xfId="0" applyFont="1" applyFill="1" applyAlignment="1" applyProtection="1">
      <alignment horizontal="centerContinuous"/>
    </xf>
    <xf numFmtId="0" fontId="13" fillId="2" borderId="57" xfId="0" applyFont="1" applyFill="1" applyBorder="1" applyAlignment="1" applyProtection="1">
      <alignment horizontal="centerContinuous"/>
    </xf>
    <xf numFmtId="0" fontId="13" fillId="2" borderId="61" xfId="0" applyFont="1" applyFill="1" applyBorder="1" applyAlignment="1" applyProtection="1">
      <alignment horizontal="left"/>
    </xf>
    <xf numFmtId="0" fontId="26" fillId="2" borderId="39" xfId="0" applyFont="1" applyFill="1" applyBorder="1" applyAlignment="1" applyProtection="1">
      <alignment horizontal="centerContinuous"/>
    </xf>
    <xf numFmtId="0" fontId="13" fillId="2" borderId="39" xfId="0" applyFont="1" applyFill="1" applyBorder="1" applyAlignment="1" applyProtection="1">
      <alignment horizontal="left"/>
    </xf>
    <xf numFmtId="0" fontId="13" fillId="2" borderId="39" xfId="0" applyFont="1" applyFill="1" applyBorder="1" applyAlignment="1" applyProtection="1">
      <alignment horizontal="centerContinuous"/>
    </xf>
    <xf numFmtId="0" fontId="13" fillId="2" borderId="43" xfId="0" applyFont="1" applyFill="1" applyBorder="1" applyAlignment="1" applyProtection="1">
      <alignment horizontal="centerContinuous"/>
    </xf>
    <xf numFmtId="0" fontId="13" fillId="2" borderId="14" xfId="0" applyFont="1" applyFill="1" applyBorder="1" applyAlignment="1" applyProtection="1">
      <alignment horizontal="left"/>
    </xf>
    <xf numFmtId="0" fontId="13" fillId="2" borderId="31" xfId="0" applyFont="1" applyFill="1" applyBorder="1" applyAlignment="1" applyProtection="1">
      <alignment horizontal="left"/>
    </xf>
    <xf numFmtId="0" fontId="13" fillId="2" borderId="14" xfId="0" applyFont="1" applyFill="1" applyBorder="1" applyAlignment="1" applyProtection="1">
      <alignment horizontal="centerContinuous"/>
    </xf>
    <xf numFmtId="0" fontId="13" fillId="2" borderId="59" xfId="0" applyFont="1" applyFill="1" applyBorder="1" applyAlignment="1" applyProtection="1">
      <alignment horizontal="centerContinuous"/>
    </xf>
    <xf numFmtId="0" fontId="13" fillId="2" borderId="60" xfId="0" applyFont="1" applyFill="1" applyBorder="1" applyAlignment="1" applyProtection="1">
      <alignment horizontal="left"/>
    </xf>
    <xf numFmtId="0" fontId="13" fillId="2" borderId="44" xfId="0" applyFont="1" applyFill="1" applyBorder="1" applyAlignment="1" applyProtection="1">
      <alignment horizontal="centerContinuous"/>
    </xf>
    <xf numFmtId="0" fontId="13" fillId="2" borderId="53" xfId="0" applyFont="1" applyFill="1" applyBorder="1" applyAlignment="1" applyProtection="1">
      <alignment horizontal="center"/>
    </xf>
    <xf numFmtId="0" fontId="13" fillId="2" borderId="26" xfId="0" applyFont="1" applyFill="1" applyBorder="1" applyAlignment="1" applyProtection="1">
      <alignment horizontal="center"/>
    </xf>
    <xf numFmtId="0" fontId="13" fillId="2" borderId="54" xfId="0" applyFont="1" applyFill="1" applyBorder="1" applyAlignment="1" applyProtection="1">
      <alignment horizontal="center"/>
    </xf>
    <xf numFmtId="0" fontId="13" fillId="2" borderId="61" xfId="0" applyFont="1" applyFill="1" applyBorder="1" applyAlignment="1" applyProtection="1">
      <alignment horizontal="center"/>
    </xf>
    <xf numFmtId="0" fontId="13" fillId="2" borderId="38" xfId="0" applyFont="1" applyFill="1" applyBorder="1" applyAlignment="1" applyProtection="1">
      <alignment horizontal="center"/>
    </xf>
    <xf numFmtId="0" fontId="13" fillId="2" borderId="0" xfId="0" applyFont="1" applyFill="1" applyAlignment="1" applyProtection="1">
      <alignment horizontal="center"/>
    </xf>
    <xf numFmtId="0" fontId="13" fillId="2" borderId="43" xfId="0" applyFont="1" applyFill="1" applyBorder="1" applyAlignment="1" applyProtection="1">
      <alignment horizontal="center"/>
    </xf>
    <xf numFmtId="0" fontId="13" fillId="2" borderId="38" xfId="0" applyFont="1" applyFill="1" applyBorder="1" applyAlignment="1" applyProtection="1">
      <alignment horizontal="left"/>
    </xf>
    <xf numFmtId="0" fontId="13" fillId="2" borderId="8" xfId="0" applyFont="1" applyFill="1" applyBorder="1" applyAlignment="1" applyProtection="1">
      <alignment horizontal="center"/>
    </xf>
    <xf numFmtId="0" fontId="13" fillId="2" borderId="57"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31" xfId="0" applyFont="1" applyFill="1" applyBorder="1" applyAlignment="1" applyProtection="1">
      <alignment horizontal="center"/>
    </xf>
    <xf numFmtId="0" fontId="13" fillId="2" borderId="59" xfId="0" applyFont="1" applyFill="1" applyBorder="1" applyAlignment="1" applyProtection="1">
      <alignment horizontal="center"/>
    </xf>
    <xf numFmtId="0" fontId="13" fillId="2" borderId="60" xfId="0" applyFont="1" applyFill="1" applyBorder="1" applyAlignment="1" applyProtection="1">
      <alignment horizontal="center"/>
    </xf>
    <xf numFmtId="0" fontId="13" fillId="2" borderId="39" xfId="0" applyFont="1" applyFill="1" applyBorder="1" applyAlignment="1" applyProtection="1">
      <alignment horizontal="center"/>
    </xf>
    <xf numFmtId="0" fontId="13" fillId="2" borderId="44" xfId="0" applyFont="1" applyFill="1" applyBorder="1" applyAlignment="1" applyProtection="1">
      <alignment horizontal="center"/>
    </xf>
    <xf numFmtId="37" fontId="17" fillId="2" borderId="0" xfId="0" applyNumberFormat="1" applyFont="1" applyFill="1" applyAlignment="1" applyProtection="1">
      <alignment horizontal="center"/>
    </xf>
    <xf numFmtId="37" fontId="17" fillId="2" borderId="43" xfId="0" applyNumberFormat="1" applyFont="1" applyFill="1" applyBorder="1" applyAlignment="1" applyProtection="1">
      <alignment horizontal="center"/>
    </xf>
    <xf numFmtId="0" fontId="17" fillId="0" borderId="44" xfId="0" applyFont="1" applyBorder="1" applyAlignment="1" applyProtection="1">
      <alignment horizontal="center"/>
    </xf>
    <xf numFmtId="0" fontId="17" fillId="0" borderId="26" xfId="0" applyFont="1" applyBorder="1" applyAlignment="1" applyProtection="1">
      <alignment horizontal="left"/>
    </xf>
    <xf numFmtId="0" fontId="18" fillId="0" borderId="63" xfId="0" applyFont="1" applyBorder="1" applyAlignment="1" applyProtection="1">
      <alignment horizontal="left"/>
    </xf>
    <xf numFmtId="0" fontId="17" fillId="0" borderId="38" xfId="0" applyFont="1" applyBorder="1" applyAlignment="1" applyProtection="1">
      <alignment horizontal="right"/>
    </xf>
    <xf numFmtId="0" fontId="17" fillId="0" borderId="43" xfId="0" applyFont="1" applyBorder="1" applyAlignment="1" applyProtection="1">
      <alignment horizontal="left"/>
    </xf>
    <xf numFmtId="0" fontId="17" fillId="0" borderId="39" xfId="0" applyFont="1" applyBorder="1" applyAlignment="1" applyProtection="1">
      <alignment horizontal="left"/>
    </xf>
    <xf numFmtId="0" fontId="17" fillId="0" borderId="62" xfId="0" applyFont="1" applyBorder="1" applyAlignment="1" applyProtection="1">
      <alignment horizontal="left"/>
    </xf>
    <xf numFmtId="0" fontId="25" fillId="2" borderId="46" xfId="0" applyFont="1" applyFill="1" applyBorder="1" applyAlignment="1" applyProtection="1">
      <alignment horizontal="left"/>
    </xf>
    <xf numFmtId="0" fontId="31" fillId="2" borderId="46" xfId="0" applyFont="1" applyFill="1" applyBorder="1" applyAlignment="1" applyProtection="1">
      <alignment horizontal="left"/>
    </xf>
    <xf numFmtId="0" fontId="25" fillId="2" borderId="46" xfId="0" applyFont="1" applyFill="1" applyBorder="1" applyAlignment="1" applyProtection="1">
      <alignment horizontal="center"/>
    </xf>
    <xf numFmtId="37" fontId="25" fillId="2" borderId="46" xfId="0" applyNumberFormat="1" applyFont="1" applyFill="1" applyBorder="1" applyAlignment="1" applyProtection="1">
      <alignment horizontal="left"/>
    </xf>
    <xf numFmtId="0" fontId="13" fillId="2" borderId="36" xfId="0" applyFont="1" applyFill="1" applyBorder="1" applyAlignment="1" applyProtection="1">
      <alignment horizontal="left"/>
    </xf>
    <xf numFmtId="0" fontId="17" fillId="2" borderId="51" xfId="0" applyFont="1" applyFill="1" applyBorder="1" applyAlignment="1" applyProtection="1">
      <alignment horizontal="center"/>
    </xf>
    <xf numFmtId="0" fontId="18" fillId="0" borderId="45" xfId="0" applyFont="1" applyBorder="1" applyAlignment="1" applyProtection="1">
      <alignment horizontal="left"/>
    </xf>
    <xf numFmtId="0" fontId="24" fillId="0" borderId="46" xfId="0" applyFont="1" applyBorder="1" applyAlignment="1" applyProtection="1">
      <alignment horizontal="left"/>
    </xf>
    <xf numFmtId="0" fontId="13" fillId="2" borderId="3" xfId="0" applyFont="1" applyFill="1" applyBorder="1" applyAlignment="1" applyProtection="1">
      <alignment horizontal="left" wrapText="1"/>
    </xf>
    <xf numFmtId="0" fontId="13" fillId="2" borderId="8" xfId="0" applyFont="1" applyFill="1" applyBorder="1" applyProtection="1"/>
    <xf numFmtId="0" fontId="13" fillId="2" borderId="4" xfId="0" applyFont="1" applyFill="1" applyBorder="1" applyAlignment="1" applyProtection="1">
      <alignment horizontal="center"/>
    </xf>
    <xf numFmtId="0" fontId="18" fillId="0" borderId="25" xfId="0" applyFont="1" applyBorder="1" applyAlignment="1" applyProtection="1">
      <alignment horizontal="center" wrapText="1"/>
    </xf>
    <xf numFmtId="0" fontId="17" fillId="0" borderId="63" xfId="0" applyFont="1" applyBorder="1" applyAlignment="1" applyProtection="1">
      <alignment horizontal="centerContinuous"/>
    </xf>
    <xf numFmtId="0" fontId="17" fillId="0" borderId="27" xfId="0" applyFont="1" applyBorder="1" applyAlignment="1" applyProtection="1">
      <alignment horizontal="left" vertical="center"/>
    </xf>
    <xf numFmtId="0" fontId="17" fillId="0" borderId="52" xfId="0" applyFont="1" applyBorder="1" applyAlignment="1" applyProtection="1">
      <alignment horizontal="centerContinuous"/>
    </xf>
    <xf numFmtId="0" fontId="17" fillId="0" borderId="41" xfId="0" applyFont="1" applyBorder="1" applyAlignment="1" applyProtection="1">
      <alignment horizontal="right"/>
    </xf>
    <xf numFmtId="0" fontId="17" fillId="0" borderId="64" xfId="0" applyFont="1" applyBorder="1" applyAlignment="1" applyProtection="1">
      <alignment horizontal="center"/>
    </xf>
    <xf numFmtId="0" fontId="13" fillId="2" borderId="45" xfId="0" applyFont="1" applyFill="1" applyBorder="1" applyProtection="1"/>
    <xf numFmtId="0" fontId="13" fillId="2" borderId="47" xfId="0" applyFont="1" applyFill="1" applyBorder="1" applyAlignment="1" applyProtection="1">
      <alignment horizontal="centerContinuous"/>
    </xf>
    <xf numFmtId="0" fontId="18" fillId="0" borderId="45" xfId="0" applyFont="1" applyBorder="1" applyAlignment="1" applyProtection="1">
      <alignment horizontal="center"/>
    </xf>
    <xf numFmtId="0" fontId="17" fillId="0" borderId="37" xfId="0" applyFont="1" applyBorder="1" applyAlignment="1" applyProtection="1">
      <alignment horizontal="left"/>
    </xf>
    <xf numFmtId="0" fontId="18" fillId="0" borderId="0" xfId="0" applyFont="1" applyProtection="1"/>
    <xf numFmtId="0" fontId="17" fillId="0" borderId="32" xfId="0" applyFont="1" applyBorder="1" applyAlignment="1" applyProtection="1">
      <alignment horizontal="left"/>
    </xf>
    <xf numFmtId="0" fontId="17" fillId="0" borderId="33" xfId="0" applyFont="1" applyBorder="1" applyAlignment="1" applyProtection="1">
      <alignment horizontal="centerContinuous"/>
    </xf>
    <xf numFmtId="0" fontId="17" fillId="2" borderId="13" xfId="0" applyFont="1" applyFill="1" applyBorder="1" applyAlignment="1" applyProtection="1">
      <alignment horizontal="right"/>
    </xf>
    <xf numFmtId="0" fontId="17" fillId="2" borderId="44" xfId="0" applyFont="1" applyFill="1" applyBorder="1" applyProtection="1"/>
    <xf numFmtId="0" fontId="17" fillId="2" borderId="3" xfId="0" applyFont="1" applyFill="1" applyBorder="1" applyAlignment="1" applyProtection="1">
      <alignment horizontal="left"/>
    </xf>
    <xf numFmtId="0" fontId="18" fillId="2" borderId="44" xfId="0" applyFont="1" applyFill="1" applyBorder="1" applyProtection="1"/>
    <xf numFmtId="0" fontId="13" fillId="2" borderId="4" xfId="0" applyFont="1" applyFill="1" applyBorder="1" applyAlignment="1" applyProtection="1">
      <alignment horizontal="left"/>
    </xf>
    <xf numFmtId="0" fontId="17" fillId="0" borderId="26" xfId="0" applyFont="1" applyBorder="1" applyAlignment="1" applyProtection="1">
      <alignment horizontal="centerContinuous"/>
    </xf>
    <xf numFmtId="0" fontId="17" fillId="0" borderId="3" xfId="0" applyFont="1" applyBorder="1" applyAlignment="1" applyProtection="1">
      <alignment horizontal="left"/>
    </xf>
    <xf numFmtId="0" fontId="18" fillId="0" borderId="44" xfId="0" applyFont="1" applyBorder="1" applyProtection="1"/>
    <xf numFmtId="0" fontId="17" fillId="0" borderId="13" xfId="0" applyFont="1" applyBorder="1" applyAlignment="1" applyProtection="1">
      <alignment horizontal="center"/>
    </xf>
    <xf numFmtId="0" fontId="17" fillId="0" borderId="44" xfId="0" applyFont="1" applyBorder="1" applyProtection="1"/>
    <xf numFmtId="0" fontId="20" fillId="0" borderId="0" xfId="0" applyFont="1" applyAlignment="1" applyProtection="1">
      <alignment horizontal="centerContinuous"/>
    </xf>
    <xf numFmtId="0" fontId="25" fillId="0" borderId="0" xfId="0" applyFont="1" applyAlignment="1" applyProtection="1">
      <alignment horizontal="centerContinuous"/>
    </xf>
    <xf numFmtId="0" fontId="18" fillId="2" borderId="46" xfId="0" applyFont="1" applyFill="1" applyBorder="1" applyAlignment="1" applyProtection="1">
      <alignment horizontal="centerContinuous"/>
    </xf>
    <xf numFmtId="0" fontId="13" fillId="2" borderId="28" xfId="0" applyFont="1" applyFill="1" applyBorder="1" applyAlignment="1" applyProtection="1">
      <alignment horizontal="center"/>
    </xf>
    <xf numFmtId="0" fontId="13" fillId="2" borderId="11" xfId="0" applyFont="1" applyFill="1" applyBorder="1" applyAlignment="1" applyProtection="1">
      <alignment horizontal="center"/>
    </xf>
    <xf numFmtId="0" fontId="13" fillId="2" borderId="65" xfId="0" applyFont="1" applyFill="1" applyBorder="1" applyAlignment="1" applyProtection="1">
      <alignment horizontal="center"/>
    </xf>
    <xf numFmtId="0" fontId="13" fillId="2" borderId="18" xfId="0" applyFont="1" applyFill="1" applyBorder="1" applyAlignment="1" applyProtection="1">
      <alignment horizontal="center"/>
    </xf>
    <xf numFmtId="0" fontId="32" fillId="2" borderId="66" xfId="0" applyFont="1" applyFill="1" applyBorder="1" applyAlignment="1" applyProtection="1">
      <alignment horizontal="left"/>
    </xf>
    <xf numFmtId="0" fontId="17" fillId="2" borderId="67" xfId="0" applyFont="1" applyFill="1" applyBorder="1" applyAlignment="1" applyProtection="1">
      <alignment horizontal="left"/>
    </xf>
    <xf numFmtId="0" fontId="17" fillId="2" borderId="24" xfId="0" applyFont="1" applyFill="1" applyBorder="1" applyAlignment="1" applyProtection="1">
      <alignment horizontal="center"/>
    </xf>
    <xf numFmtId="0" fontId="17" fillId="0" borderId="14" xfId="0" applyFont="1" applyBorder="1" applyAlignment="1" applyProtection="1">
      <alignment horizontal="left"/>
    </xf>
    <xf numFmtId="0" fontId="4" fillId="0" borderId="62" xfId="0" applyFont="1" applyBorder="1"/>
    <xf numFmtId="0" fontId="17" fillId="0" borderId="41" xfId="0" applyFont="1" applyBorder="1" applyAlignment="1" applyProtection="1">
      <alignment horizontal="left"/>
    </xf>
    <xf numFmtId="0" fontId="32" fillId="2" borderId="53" xfId="0" applyFont="1" applyFill="1" applyBorder="1" applyAlignment="1" applyProtection="1">
      <alignment horizontal="left" vertical="center"/>
    </xf>
    <xf numFmtId="0" fontId="18" fillId="2" borderId="46" xfId="0" applyFont="1" applyFill="1" applyBorder="1" applyAlignment="1" applyProtection="1">
      <alignment horizontal="left" vertical="center"/>
    </xf>
    <xf numFmtId="0" fontId="4" fillId="0" borderId="43" xfId="0" applyFont="1" applyBorder="1"/>
    <xf numFmtId="0" fontId="17" fillId="2" borderId="62" xfId="0" applyFont="1" applyFill="1" applyBorder="1" applyAlignment="1" applyProtection="1">
      <alignment horizontal="left"/>
    </xf>
    <xf numFmtId="0" fontId="18" fillId="2" borderId="41" xfId="0" applyFont="1" applyFill="1" applyBorder="1" applyAlignment="1" applyProtection="1">
      <alignment horizontal="centerContinuous"/>
    </xf>
    <xf numFmtId="0" fontId="17" fillId="2" borderId="52" xfId="0" applyFont="1" applyFill="1" applyBorder="1" applyAlignment="1" applyProtection="1">
      <alignment horizontal="center"/>
    </xf>
    <xf numFmtId="0" fontId="18" fillId="2" borderId="14" xfId="0" applyFont="1" applyFill="1" applyBorder="1" applyAlignment="1" applyProtection="1">
      <alignment horizontal="left"/>
    </xf>
    <xf numFmtId="0" fontId="17" fillId="0" borderId="31" xfId="0" applyFont="1" applyBorder="1" applyAlignment="1" applyProtection="1">
      <alignment horizontal="centerContinuous"/>
    </xf>
    <xf numFmtId="0" fontId="17" fillId="0" borderId="43" xfId="0" applyFont="1" applyBorder="1" applyAlignment="1" applyProtection="1">
      <alignment horizontal="center"/>
    </xf>
    <xf numFmtId="0" fontId="13" fillId="2" borderId="0" xfId="0" applyFont="1" applyFill="1" applyAlignment="1" applyProtection="1">
      <alignment horizontal="left" vertical="center"/>
    </xf>
    <xf numFmtId="0" fontId="17" fillId="2" borderId="0" xfId="0" applyFont="1" applyFill="1" applyAlignment="1" applyProtection="1">
      <alignment horizontal="centerContinuous" vertical="center"/>
    </xf>
    <xf numFmtId="37" fontId="17" fillId="2" borderId="0" xfId="0" applyNumberFormat="1" applyFont="1" applyFill="1" applyAlignment="1" applyProtection="1">
      <alignment horizontal="right"/>
    </xf>
    <xf numFmtId="0" fontId="13" fillId="2" borderId="0" xfId="0" applyFont="1" applyFill="1" applyAlignment="1" applyProtection="1">
      <alignment horizontal="left"/>
    </xf>
    <xf numFmtId="0" fontId="24" fillId="2" borderId="0" xfId="0" applyFont="1" applyFill="1" applyAlignment="1" applyProtection="1">
      <alignment horizontal="right"/>
    </xf>
    <xf numFmtId="0" fontId="24" fillId="2" borderId="0" xfId="0" applyFont="1" applyFill="1" applyAlignment="1" applyProtection="1">
      <alignment horizontal="center"/>
    </xf>
    <xf numFmtId="37" fontId="24" fillId="2" borderId="0" xfId="0" applyNumberFormat="1" applyFont="1" applyFill="1" applyAlignment="1" applyProtection="1">
      <alignment horizontal="left"/>
    </xf>
    <xf numFmtId="0" fontId="17" fillId="2" borderId="63" xfId="0" applyFont="1" applyFill="1" applyBorder="1" applyAlignment="1" applyProtection="1">
      <alignment horizontal="centerContinuous"/>
    </xf>
    <xf numFmtId="0" fontId="17" fillId="2" borderId="44" xfId="0" applyFont="1" applyFill="1" applyBorder="1" applyAlignment="1" applyProtection="1">
      <alignment horizontal="centerContinuous"/>
    </xf>
    <xf numFmtId="0" fontId="13" fillId="2" borderId="62" xfId="0" applyFont="1" applyFill="1" applyBorder="1" applyAlignment="1" applyProtection="1">
      <alignment horizontal="center"/>
    </xf>
    <xf numFmtId="0" fontId="28" fillId="2" borderId="38" xfId="0" applyFont="1" applyFill="1" applyBorder="1" applyAlignment="1" applyProtection="1">
      <alignment horizontal="center"/>
    </xf>
    <xf numFmtId="0" fontId="28" fillId="2" borderId="8" xfId="0" applyFont="1" applyFill="1" applyBorder="1" applyAlignment="1" applyProtection="1">
      <alignment horizontal="center"/>
    </xf>
    <xf numFmtId="0" fontId="28" fillId="2" borderId="65" xfId="0" applyFont="1" applyFill="1" applyBorder="1" applyAlignment="1" applyProtection="1">
      <alignment horizontal="center"/>
    </xf>
    <xf numFmtId="0" fontId="28" fillId="2" borderId="11"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68" xfId="0" applyFont="1" applyFill="1" applyBorder="1" applyAlignment="1" applyProtection="1">
      <alignment horizontal="center"/>
    </xf>
    <xf numFmtId="0" fontId="18" fillId="2" borderId="8" xfId="0" applyFont="1" applyFill="1" applyBorder="1" applyAlignment="1" applyProtection="1">
      <alignment horizontal="left"/>
    </xf>
    <xf numFmtId="0" fontId="18" fillId="2" borderId="0" xfId="0" applyFont="1" applyFill="1" applyAlignment="1" applyProtection="1">
      <alignment horizontal="centerContinuous"/>
    </xf>
    <xf numFmtId="0" fontId="0" fillId="0" borderId="62" xfId="0" applyBorder="1"/>
    <xf numFmtId="0" fontId="25" fillId="0" borderId="19" xfId="0" applyFont="1" applyBorder="1" applyAlignment="1" applyProtection="1">
      <alignment horizontal="center"/>
    </xf>
    <xf numFmtId="0" fontId="17" fillId="2" borderId="0" xfId="0" applyFont="1" applyFill="1" applyAlignment="1" applyProtection="1">
      <alignment horizontal="right"/>
    </xf>
    <xf numFmtId="0" fontId="13" fillId="2" borderId="5" xfId="0" applyFont="1" applyFill="1" applyBorder="1" applyAlignment="1" applyProtection="1">
      <alignment horizontal="centerContinuous" vertical="top"/>
    </xf>
    <xf numFmtId="0" fontId="22" fillId="0" borderId="29" xfId="0" applyFont="1" applyBorder="1"/>
    <xf numFmtId="0" fontId="22" fillId="0" borderId="28" xfId="0" applyFont="1" applyBorder="1"/>
    <xf numFmtId="0" fontId="22" fillId="0" borderId="30" xfId="0" applyFont="1" applyBorder="1"/>
    <xf numFmtId="0" fontId="17" fillId="0" borderId="38" xfId="0" applyFont="1" applyBorder="1" applyProtection="1"/>
    <xf numFmtId="0" fontId="18" fillId="0" borderId="38" xfId="0" applyFont="1" applyBorder="1" applyProtection="1"/>
    <xf numFmtId="0" fontId="17" fillId="0" borderId="27" xfId="0" applyFont="1" applyBorder="1" applyAlignment="1" applyProtection="1">
      <alignment horizontal="centerContinuous"/>
    </xf>
    <xf numFmtId="0" fontId="18" fillId="0" borderId="28" xfId="0" applyFont="1" applyBorder="1" applyAlignment="1" applyProtection="1">
      <alignment horizontal="centerContinuous"/>
    </xf>
    <xf numFmtId="0" fontId="23" fillId="0" borderId="46" xfId="0" applyFont="1" applyBorder="1" applyAlignment="1" applyProtection="1">
      <alignment horizontal="left"/>
    </xf>
    <xf numFmtId="0" fontId="13" fillId="0" borderId="0" xfId="0" applyFont="1" applyBorder="1" applyAlignment="1" applyProtection="1">
      <alignment horizontal="centerContinuous"/>
    </xf>
    <xf numFmtId="0" fontId="23" fillId="0" borderId="0" xfId="0" applyFont="1" applyBorder="1" applyAlignment="1" applyProtection="1">
      <alignment horizontal="left"/>
    </xf>
    <xf numFmtId="0" fontId="17" fillId="0" borderId="0" xfId="0" applyFont="1" applyBorder="1" applyAlignment="1" applyProtection="1">
      <alignment horizontal="left"/>
    </xf>
    <xf numFmtId="37" fontId="0" fillId="0" borderId="50" xfId="0" applyNumberFormat="1" applyFont="1" applyBorder="1" applyProtection="1"/>
    <xf numFmtId="0" fontId="0" fillId="0" borderId="17" xfId="0" applyBorder="1"/>
    <xf numFmtId="0" fontId="13" fillId="2" borderId="6" xfId="0" applyFont="1" applyFill="1" applyBorder="1" applyAlignment="1" applyProtection="1">
      <alignment horizontal="left"/>
    </xf>
    <xf numFmtId="0" fontId="13" fillId="2" borderId="1" xfId="0" applyFont="1" applyFill="1" applyBorder="1" applyAlignment="1" applyProtection="1">
      <alignment horizontal="centerContinuous"/>
    </xf>
    <xf numFmtId="0" fontId="13" fillId="2" borderId="69" xfId="0" applyFont="1" applyFill="1" applyBorder="1" applyAlignment="1" applyProtection="1">
      <alignment horizontal="centerContinuous"/>
    </xf>
    <xf numFmtId="0" fontId="26" fillId="2" borderId="1" xfId="0" applyFont="1" applyFill="1" applyBorder="1" applyAlignment="1" applyProtection="1">
      <alignment horizontal="centerContinuous"/>
    </xf>
    <xf numFmtId="0" fontId="26" fillId="2" borderId="67" xfId="0" applyFont="1" applyFill="1" applyBorder="1" applyAlignment="1" applyProtection="1">
      <alignment horizontal="centerContinuous"/>
    </xf>
    <xf numFmtId="0" fontId="13" fillId="2" borderId="67" xfId="0" applyFont="1" applyFill="1" applyBorder="1" applyAlignment="1" applyProtection="1">
      <alignment horizontal="left"/>
    </xf>
    <xf numFmtId="0" fontId="13" fillId="2" borderId="40" xfId="0" applyFont="1" applyFill="1" applyBorder="1" applyAlignment="1" applyProtection="1">
      <alignment horizontal="centerContinuous"/>
    </xf>
    <xf numFmtId="37" fontId="17" fillId="2" borderId="38" xfId="0" applyNumberFormat="1" applyFont="1" applyFill="1" applyBorder="1" applyAlignment="1" applyProtection="1">
      <alignment horizontal="right"/>
    </xf>
    <xf numFmtId="0" fontId="17" fillId="2" borderId="61" xfId="0" applyFont="1" applyFill="1" applyBorder="1" applyAlignment="1" applyProtection="1">
      <alignment horizontal="right"/>
    </xf>
    <xf numFmtId="37" fontId="17" fillId="2" borderId="4" xfId="0" applyNumberFormat="1" applyFont="1" applyFill="1" applyBorder="1" applyAlignment="1" applyProtection="1">
      <alignment horizontal="right"/>
    </xf>
    <xf numFmtId="37" fontId="17" fillId="2" borderId="31" xfId="0" applyNumberFormat="1" applyFont="1" applyFill="1" applyBorder="1" applyAlignment="1" applyProtection="1">
      <alignment horizontal="right"/>
    </xf>
    <xf numFmtId="37" fontId="17" fillId="2" borderId="39" xfId="0" applyNumberFormat="1" applyFont="1" applyFill="1" applyBorder="1" applyAlignment="1" applyProtection="1">
      <alignment horizontal="right"/>
    </xf>
    <xf numFmtId="0" fontId="17" fillId="2" borderId="60" xfId="0" applyFont="1" applyFill="1" applyBorder="1" applyAlignment="1" applyProtection="1">
      <alignment horizontal="right"/>
    </xf>
    <xf numFmtId="37" fontId="17" fillId="2" borderId="40" xfId="0" applyNumberFormat="1" applyFont="1" applyFill="1" applyBorder="1" applyAlignment="1" applyProtection="1">
      <alignment horizontal="right"/>
    </xf>
    <xf numFmtId="0" fontId="17" fillId="0" borderId="14" xfId="0" applyFont="1" applyBorder="1" applyAlignment="1" applyProtection="1">
      <alignment horizontal="right"/>
    </xf>
    <xf numFmtId="37" fontId="17" fillId="0" borderId="31" xfId="0" applyNumberFormat="1" applyFont="1" applyBorder="1" applyAlignment="1" applyProtection="1">
      <alignment horizontal="right"/>
    </xf>
    <xf numFmtId="37" fontId="17" fillId="0" borderId="39" xfId="0" applyNumberFormat="1" applyFont="1" applyBorder="1" applyAlignment="1" applyProtection="1">
      <alignment horizontal="right"/>
    </xf>
    <xf numFmtId="0" fontId="17" fillId="0" borderId="60" xfId="0" applyFont="1" applyBorder="1" applyAlignment="1" applyProtection="1">
      <alignment horizontal="right"/>
    </xf>
    <xf numFmtId="37" fontId="17" fillId="0" borderId="40" xfId="0" applyNumberFormat="1" applyFont="1" applyBorder="1" applyAlignment="1" applyProtection="1">
      <alignment horizontal="right"/>
    </xf>
    <xf numFmtId="37" fontId="17" fillId="0" borderId="44" xfId="0" applyNumberFormat="1" applyFont="1" applyBorder="1" applyAlignment="1" applyProtection="1">
      <alignment horizontal="right"/>
    </xf>
    <xf numFmtId="37" fontId="17" fillId="0" borderId="70" xfId="0" applyNumberFormat="1" applyFont="1" applyBorder="1" applyAlignment="1" applyProtection="1">
      <alignment horizontal="right"/>
    </xf>
    <xf numFmtId="0" fontId="17" fillId="0" borderId="44" xfId="0" applyFont="1" applyBorder="1" applyAlignment="1" applyProtection="1">
      <alignment horizontal="right"/>
    </xf>
    <xf numFmtId="37" fontId="17" fillId="0" borderId="15" xfId="0" applyNumberFormat="1" applyFont="1" applyBorder="1" applyAlignment="1" applyProtection="1">
      <alignment horizontal="right"/>
    </xf>
    <xf numFmtId="0" fontId="13" fillId="2" borderId="63" xfId="0" applyFont="1" applyFill="1" applyBorder="1" applyAlignment="1" applyProtection="1">
      <alignment horizontal="left"/>
    </xf>
    <xf numFmtId="0" fontId="18" fillId="2" borderId="46" xfId="0" applyFont="1" applyFill="1" applyBorder="1" applyAlignment="1" applyProtection="1">
      <alignment horizontal="left"/>
    </xf>
    <xf numFmtId="0" fontId="17" fillId="2" borderId="46" xfId="0" applyFont="1" applyFill="1" applyBorder="1" applyAlignment="1" applyProtection="1">
      <alignment horizontal="center"/>
    </xf>
    <xf numFmtId="37" fontId="17" fillId="2" borderId="46" xfId="0" applyNumberFormat="1" applyFont="1" applyFill="1" applyBorder="1" applyAlignment="1" applyProtection="1">
      <alignment horizontal="left"/>
    </xf>
    <xf numFmtId="0" fontId="17" fillId="2" borderId="46" xfId="0" applyFont="1" applyFill="1" applyBorder="1" applyAlignment="1" applyProtection="1">
      <alignment horizontal="right"/>
    </xf>
    <xf numFmtId="37" fontId="17" fillId="2" borderId="46" xfId="0" applyNumberFormat="1" applyFont="1" applyFill="1" applyBorder="1" applyAlignment="1" applyProtection="1">
      <alignment horizontal="right"/>
    </xf>
    <xf numFmtId="0" fontId="33" fillId="0" borderId="0" xfId="0" applyFont="1"/>
    <xf numFmtId="0" fontId="34" fillId="0" borderId="0" xfId="0" applyFont="1"/>
    <xf numFmtId="0" fontId="35" fillId="0" borderId="0" xfId="0" applyFont="1"/>
    <xf numFmtId="0" fontId="13" fillId="0" borderId="53" xfId="0" applyFont="1" applyBorder="1"/>
    <xf numFmtId="0" fontId="13" fillId="0" borderId="26" xfId="0" applyFont="1" applyBorder="1"/>
    <xf numFmtId="0" fontId="13" fillId="0" borderId="46" xfId="0" applyFont="1" applyBorder="1"/>
    <xf numFmtId="0" fontId="13" fillId="0" borderId="46" xfId="0" applyFont="1" applyBorder="1" applyAlignment="1">
      <alignment horizontal="center"/>
    </xf>
    <xf numFmtId="0" fontId="13" fillId="0" borderId="54" xfId="0" applyFont="1" applyBorder="1"/>
    <xf numFmtId="0" fontId="13" fillId="0" borderId="41" xfId="0" applyFont="1" applyBorder="1"/>
    <xf numFmtId="0" fontId="13" fillId="0" borderId="47" xfId="0" applyFont="1" applyBorder="1"/>
    <xf numFmtId="0" fontId="13" fillId="0" borderId="8" xfId="0" applyFont="1" applyBorder="1"/>
    <xf numFmtId="0" fontId="26" fillId="0" borderId="38" xfId="0" applyFont="1" applyBorder="1"/>
    <xf numFmtId="0" fontId="13" fillId="0" borderId="0" xfId="0" applyFont="1"/>
    <xf numFmtId="0" fontId="13" fillId="0" borderId="0" xfId="0" applyFont="1" applyAlignment="1">
      <alignment horizontal="center"/>
    </xf>
    <xf numFmtId="0" fontId="13" fillId="0" borderId="57" xfId="0" applyFont="1" applyBorder="1"/>
    <xf numFmtId="0" fontId="13" fillId="0" borderId="39" xfId="0" applyFont="1" applyBorder="1"/>
    <xf numFmtId="0" fontId="13" fillId="0" borderId="4" xfId="0" applyFont="1" applyBorder="1"/>
    <xf numFmtId="0" fontId="13" fillId="0" borderId="14" xfId="0" applyFont="1" applyBorder="1"/>
    <xf numFmtId="0" fontId="13" fillId="0" borderId="31" xfId="0" applyFont="1" applyBorder="1" applyAlignment="1">
      <alignment horizontal="left"/>
    </xf>
    <xf numFmtId="0" fontId="13" fillId="0" borderId="39" xfId="0" applyFont="1" applyBorder="1" applyAlignment="1">
      <alignment horizontal="center"/>
    </xf>
    <xf numFmtId="0" fontId="13" fillId="0" borderId="59" xfId="0" applyFont="1" applyBorder="1"/>
    <xf numFmtId="0" fontId="13" fillId="0" borderId="40" xfId="0" applyFont="1" applyBorder="1"/>
    <xf numFmtId="0" fontId="13" fillId="0" borderId="8" xfId="0" applyFont="1" applyBorder="1" applyAlignment="1">
      <alignment horizontal="center"/>
    </xf>
    <xf numFmtId="0" fontId="13" fillId="0" borderId="38" xfId="0" applyFont="1" applyBorder="1" applyAlignment="1">
      <alignment horizontal="center"/>
    </xf>
    <xf numFmtId="0" fontId="13" fillId="0" borderId="43" xfId="0" applyFont="1" applyBorder="1" applyAlignment="1">
      <alignment horizontal="center"/>
    </xf>
    <xf numFmtId="0" fontId="13" fillId="0" borderId="57" xfId="0" applyFont="1" applyBorder="1" applyAlignment="1">
      <alignment horizontal="center"/>
    </xf>
    <xf numFmtId="0" fontId="13" fillId="0" borderId="4" xfId="0" applyFont="1" applyBorder="1" applyAlignment="1">
      <alignment horizontal="center"/>
    </xf>
    <xf numFmtId="0" fontId="13" fillId="0" borderId="14" xfId="0" applyFont="1" applyBorder="1" applyAlignment="1">
      <alignment horizontal="center"/>
    </xf>
    <xf numFmtId="0" fontId="13" fillId="0" borderId="31" xfId="0" applyFont="1" applyBorder="1" applyAlignment="1">
      <alignment horizontal="center"/>
    </xf>
    <xf numFmtId="0" fontId="13" fillId="0" borderId="44" xfId="0" applyFont="1" applyBorder="1" applyAlignment="1">
      <alignment horizontal="center"/>
    </xf>
    <xf numFmtId="0" fontId="13" fillId="0" borderId="59" xfId="0" applyFont="1" applyBorder="1" applyAlignment="1">
      <alignment horizontal="center"/>
    </xf>
    <xf numFmtId="0" fontId="13" fillId="0" borderId="40" xfId="0" applyFont="1" applyBorder="1" applyAlignment="1">
      <alignment horizontal="center"/>
    </xf>
    <xf numFmtId="0" fontId="4" fillId="0" borderId="8" xfId="0" applyFont="1" applyBorder="1" applyAlignment="1">
      <alignment horizontal="left"/>
    </xf>
    <xf numFmtId="0" fontId="7" fillId="0" borderId="38" xfId="0" applyFont="1" applyBorder="1"/>
    <xf numFmtId="37" fontId="4" fillId="0" borderId="43" xfId="0" applyNumberFormat="1" applyFont="1" applyBorder="1" applyProtection="1"/>
    <xf numFmtId="37" fontId="4" fillId="0" borderId="57" xfId="0" applyNumberFormat="1" applyFont="1" applyBorder="1" applyProtection="1"/>
    <xf numFmtId="37" fontId="4" fillId="0" borderId="4" xfId="0" applyNumberFormat="1" applyFont="1" applyBorder="1" applyProtection="1"/>
    <xf numFmtId="0" fontId="4" fillId="0" borderId="14" xfId="0" applyFont="1" applyBorder="1"/>
    <xf numFmtId="0" fontId="4" fillId="0" borderId="31" xfId="0" applyFont="1" applyBorder="1"/>
    <xf numFmtId="0" fontId="4" fillId="0" borderId="44" xfId="0" applyFont="1" applyBorder="1" applyAlignment="1">
      <alignment horizontal="right"/>
    </xf>
    <xf numFmtId="37" fontId="4" fillId="0" borderId="44" xfId="0" applyNumberFormat="1" applyFont="1" applyBorder="1" applyAlignment="1" applyProtection="1">
      <alignment horizontal="right"/>
    </xf>
    <xf numFmtId="37" fontId="4" fillId="0" borderId="59" xfId="0" applyNumberFormat="1" applyFont="1" applyBorder="1" applyAlignment="1" applyProtection="1">
      <alignment horizontal="right"/>
    </xf>
    <xf numFmtId="37" fontId="4" fillId="0" borderId="40" xfId="0" applyNumberFormat="1" applyFont="1" applyBorder="1" applyAlignment="1" applyProtection="1">
      <alignment horizontal="right"/>
    </xf>
    <xf numFmtId="0" fontId="4" fillId="0" borderId="8" xfId="0" applyFont="1" applyBorder="1"/>
    <xf numFmtId="0" fontId="4" fillId="0" borderId="38" xfId="0" applyFont="1" applyBorder="1"/>
    <xf numFmtId="0" fontId="4" fillId="0" borderId="43" xfId="0" applyFont="1" applyBorder="1" applyAlignment="1">
      <alignment horizontal="right"/>
    </xf>
    <xf numFmtId="37" fontId="4" fillId="0" borderId="43" xfId="0" applyNumberFormat="1" applyFont="1" applyBorder="1" applyAlignment="1" applyProtection="1">
      <alignment horizontal="right"/>
    </xf>
    <xf numFmtId="37" fontId="4" fillId="0" borderId="57" xfId="0" applyNumberFormat="1" applyFont="1" applyBorder="1" applyAlignment="1" applyProtection="1">
      <alignment horizontal="right"/>
    </xf>
    <xf numFmtId="37" fontId="4" fillId="0" borderId="4" xfId="0" applyNumberFormat="1" applyFont="1" applyBorder="1" applyAlignment="1" applyProtection="1">
      <alignment horizontal="right"/>
    </xf>
    <xf numFmtId="0" fontId="4" fillId="0" borderId="14" xfId="0" applyFont="1" applyBorder="1" applyAlignment="1">
      <alignment horizontal="right"/>
    </xf>
    <xf numFmtId="37" fontId="4" fillId="0" borderId="71" xfId="0" applyNumberFormat="1" applyFont="1" applyBorder="1" applyAlignment="1" applyProtection="1">
      <alignment horizontal="right"/>
    </xf>
    <xf numFmtId="37" fontId="4" fillId="0" borderId="72" xfId="0" applyNumberFormat="1" applyFont="1" applyBorder="1" applyAlignment="1" applyProtection="1">
      <alignment horizontal="right"/>
    </xf>
    <xf numFmtId="37" fontId="4" fillId="0" borderId="73" xfId="0" applyNumberFormat="1" applyFont="1" applyBorder="1" applyAlignment="1" applyProtection="1">
      <alignment horizontal="right"/>
    </xf>
    <xf numFmtId="0" fontId="4" fillId="0" borderId="40" xfId="0" applyFont="1" applyBorder="1" applyAlignment="1">
      <alignment horizontal="right"/>
    </xf>
    <xf numFmtId="0" fontId="25" fillId="0" borderId="0" xfId="0" applyFont="1" applyBorder="1" applyAlignment="1" applyProtection="1">
      <alignment horizontal="center"/>
    </xf>
    <xf numFmtId="0" fontId="37" fillId="0" borderId="36" xfId="0" applyFont="1" applyBorder="1" applyAlignment="1" applyProtection="1">
      <alignment horizontal="left"/>
    </xf>
    <xf numFmtId="0" fontId="36" fillId="0" borderId="0" xfId="0" applyFont="1" applyAlignment="1" applyProtection="1">
      <alignment horizontal="left"/>
    </xf>
    <xf numFmtId="0" fontId="21" fillId="0" borderId="0" xfId="0" applyFont="1" applyAlignment="1" applyProtection="1">
      <alignment horizontal="centerContinuous"/>
    </xf>
    <xf numFmtId="0" fontId="36" fillId="0" borderId="0" xfId="0" applyFont="1" applyAlignment="1" applyProtection="1">
      <alignment horizontal="centerContinuous"/>
    </xf>
    <xf numFmtId="0" fontId="21" fillId="0" borderId="0" xfId="0" applyFont="1" applyAlignment="1" applyProtection="1">
      <alignment horizontal="left"/>
    </xf>
    <xf numFmtId="0" fontId="36" fillId="0" borderId="17" xfId="0" applyFont="1" applyBorder="1" applyAlignment="1" applyProtection="1">
      <alignment horizontal="left"/>
    </xf>
    <xf numFmtId="0" fontId="36" fillId="0" borderId="17" xfId="0" applyFont="1" applyBorder="1" applyAlignment="1" applyProtection="1">
      <alignment horizontal="centerContinuous"/>
    </xf>
    <xf numFmtId="0" fontId="36" fillId="0" borderId="36" xfId="0" applyFont="1" applyBorder="1" applyAlignment="1" applyProtection="1">
      <alignment horizontal="center"/>
    </xf>
    <xf numFmtId="0" fontId="36" fillId="0" borderId="36" xfId="0" applyFont="1" applyBorder="1" applyProtection="1"/>
    <xf numFmtId="0" fontId="36" fillId="0" borderId="38" xfId="0" applyFont="1" applyBorder="1" applyAlignment="1" applyProtection="1">
      <alignment horizontal="center"/>
    </xf>
    <xf numFmtId="0" fontId="36" fillId="0" borderId="0" xfId="0" applyFont="1" applyAlignment="1" applyProtection="1">
      <alignment horizontal="center"/>
    </xf>
    <xf numFmtId="0" fontId="36" fillId="0" borderId="31" xfId="0" applyFont="1" applyBorder="1" applyAlignment="1" applyProtection="1">
      <alignment horizontal="center"/>
    </xf>
    <xf numFmtId="0" fontId="36" fillId="0" borderId="44" xfId="0" applyFont="1" applyBorder="1" applyAlignment="1" applyProtection="1">
      <alignment horizontal="center"/>
    </xf>
    <xf numFmtId="0" fontId="36" fillId="0" borderId="28" xfId="0" applyFont="1" applyBorder="1" applyAlignment="1" applyProtection="1">
      <alignment horizontal="center"/>
    </xf>
    <xf numFmtId="0" fontId="36" fillId="0" borderId="26" xfId="0" applyFont="1" applyBorder="1" applyAlignment="1" applyProtection="1">
      <alignment horizontal="center"/>
    </xf>
    <xf numFmtId="0" fontId="36" fillId="0" borderId="14" xfId="0" applyFont="1" applyBorder="1" applyAlignment="1" applyProtection="1">
      <alignment horizontal="center"/>
    </xf>
    <xf numFmtId="0" fontId="36" fillId="0" borderId="39" xfId="0" applyFont="1" applyBorder="1" applyAlignment="1" applyProtection="1">
      <alignment horizontal="center"/>
    </xf>
    <xf numFmtId="0" fontId="36" fillId="0" borderId="39" xfId="0" applyFont="1" applyBorder="1" applyProtection="1"/>
    <xf numFmtId="0" fontId="36" fillId="0" borderId="44" xfId="0" applyFont="1" applyBorder="1" applyProtection="1"/>
    <xf numFmtId="0" fontId="36" fillId="0" borderId="46" xfId="0" applyFont="1" applyBorder="1" applyAlignment="1" applyProtection="1">
      <alignment horizontal="center"/>
    </xf>
    <xf numFmtId="0" fontId="36" fillId="0" borderId="0" xfId="0" applyFont="1" applyProtection="1"/>
    <xf numFmtId="0" fontId="36" fillId="0" borderId="46" xfId="0" applyFont="1" applyBorder="1" applyProtection="1"/>
    <xf numFmtId="0" fontId="36" fillId="0" borderId="28" xfId="0" applyFont="1" applyBorder="1" applyAlignment="1" applyProtection="1">
      <alignment horizontal="left"/>
    </xf>
    <xf numFmtId="0" fontId="36" fillId="0" borderId="67" xfId="0" applyFont="1" applyBorder="1" applyAlignment="1" applyProtection="1">
      <alignment horizontal="center"/>
    </xf>
    <xf numFmtId="0" fontId="36" fillId="0" borderId="67" xfId="0" applyFont="1" applyBorder="1" applyProtection="1"/>
    <xf numFmtId="0" fontId="36" fillId="0" borderId="46" xfId="0" applyFont="1" applyBorder="1" applyAlignment="1" applyProtection="1">
      <alignment horizontal="left"/>
    </xf>
    <xf numFmtId="0" fontId="36" fillId="0" borderId="0" xfId="0" applyFont="1" applyAlignment="1" applyProtection="1">
      <alignment horizontal="right"/>
    </xf>
    <xf numFmtId="0" fontId="25" fillId="0" borderId="0" xfId="0" quotePrefix="1" applyFont="1" applyAlignment="1" applyProtection="1">
      <alignment horizontal="center"/>
    </xf>
    <xf numFmtId="0" fontId="37" fillId="0" borderId="74" xfId="0" applyFont="1" applyBorder="1" applyAlignment="1" applyProtection="1">
      <alignment horizontal="centerContinuous"/>
    </xf>
    <xf numFmtId="0" fontId="37" fillId="0" borderId="5" xfId="0" applyFont="1" applyBorder="1" applyAlignment="1" applyProtection="1">
      <alignment horizontal="centerContinuous" vertical="top"/>
    </xf>
    <xf numFmtId="0" fontId="37" fillId="0" borderId="1" xfId="0" applyFont="1" applyBorder="1" applyAlignment="1" applyProtection="1">
      <alignment horizontal="centerContinuous" vertical="center"/>
    </xf>
    <xf numFmtId="0" fontId="37" fillId="0" borderId="1" xfId="0" applyFont="1" applyBorder="1" applyAlignment="1" applyProtection="1">
      <alignment horizontal="centerContinuous"/>
    </xf>
    <xf numFmtId="0" fontId="37" fillId="0" borderId="2" xfId="0" applyFont="1" applyBorder="1" applyAlignment="1" applyProtection="1">
      <alignment horizontal="centerContinuous"/>
    </xf>
    <xf numFmtId="0" fontId="37" fillId="0" borderId="35" xfId="0" applyFont="1" applyBorder="1" applyAlignment="1" applyProtection="1">
      <alignment horizontal="left"/>
    </xf>
    <xf numFmtId="0" fontId="37" fillId="0" borderId="6" xfId="0" applyFont="1" applyBorder="1" applyAlignment="1" applyProtection="1">
      <alignment horizontal="center"/>
    </xf>
    <xf numFmtId="0" fontId="37" fillId="0" borderId="2" xfId="0" applyFont="1" applyBorder="1" applyAlignment="1" applyProtection="1">
      <alignment horizontal="center"/>
    </xf>
    <xf numFmtId="0" fontId="37" fillId="0" borderId="37" xfId="0" applyFont="1" applyBorder="1" applyAlignment="1" applyProtection="1">
      <alignment horizontal="left"/>
    </xf>
    <xf numFmtId="0" fontId="37" fillId="0" borderId="38" xfId="0" applyFont="1" applyBorder="1" applyAlignment="1" applyProtection="1">
      <alignment horizontal="left"/>
    </xf>
    <xf numFmtId="0" fontId="37" fillId="0" borderId="8" xfId="0" applyFont="1" applyBorder="1" applyAlignment="1" applyProtection="1">
      <alignment horizontal="left"/>
    </xf>
    <xf numFmtId="0" fontId="37" fillId="0" borderId="4" xfId="0" applyFont="1" applyBorder="1" applyAlignment="1" applyProtection="1">
      <alignment horizontal="centerContinuous"/>
    </xf>
    <xf numFmtId="0" fontId="37" fillId="0" borderId="75" xfId="0" applyFont="1" applyBorder="1" applyAlignment="1" applyProtection="1">
      <alignment horizontal="left"/>
    </xf>
    <xf numFmtId="0" fontId="38" fillId="0" borderId="65" xfId="0" applyFont="1" applyBorder="1" applyAlignment="1" applyProtection="1">
      <alignment horizontal="left"/>
    </xf>
    <xf numFmtId="0" fontId="37" fillId="0" borderId="65" xfId="0" applyFont="1" applyBorder="1" applyAlignment="1" applyProtection="1">
      <alignment horizontal="left"/>
    </xf>
    <xf numFmtId="0" fontId="37" fillId="0" borderId="18" xfId="0" applyFont="1" applyBorder="1" applyAlignment="1" applyProtection="1">
      <alignment horizontal="center"/>
    </xf>
    <xf numFmtId="0" fontId="37" fillId="0" borderId="23" xfId="0" applyFont="1" applyBorder="1" applyAlignment="1" applyProtection="1">
      <alignment horizontal="center" wrapText="1"/>
    </xf>
    <xf numFmtId="0" fontId="37" fillId="0" borderId="24" xfId="0" applyFont="1" applyBorder="1" applyAlignment="1" applyProtection="1">
      <alignment horizontal="center"/>
    </xf>
    <xf numFmtId="0" fontId="37" fillId="0" borderId="76" xfId="0" applyFont="1" applyBorder="1" applyAlignment="1" applyProtection="1">
      <alignment horizontal="center" wrapText="1"/>
    </xf>
    <xf numFmtId="0" fontId="37" fillId="0" borderId="77" xfId="0" applyFont="1" applyBorder="1" applyAlignment="1" applyProtection="1">
      <alignment horizontal="center" wrapText="1"/>
    </xf>
    <xf numFmtId="0" fontId="16" fillId="0" borderId="45" xfId="0" applyFont="1" applyBorder="1" applyAlignment="1" applyProtection="1">
      <alignment horizontal="left" vertical="top" wrapText="1"/>
    </xf>
    <xf numFmtId="0" fontId="16" fillId="0" borderId="38" xfId="0" applyFont="1" applyBorder="1" applyAlignment="1" applyProtection="1">
      <alignment wrapText="1"/>
    </xf>
    <xf numFmtId="0" fontId="15" fillId="0" borderId="63" xfId="0" applyFont="1" applyBorder="1" applyAlignment="1" applyProtection="1">
      <alignment horizontal="center"/>
    </xf>
    <xf numFmtId="0" fontId="15" fillId="0" borderId="47" xfId="0" applyFont="1" applyBorder="1" applyAlignment="1" applyProtection="1">
      <alignment horizontal="center"/>
    </xf>
    <xf numFmtId="0" fontId="15" fillId="0" borderId="37" xfId="0" applyFont="1" applyBorder="1" applyAlignment="1" applyProtection="1">
      <alignment horizontal="left" vertical="top" wrapText="1"/>
    </xf>
    <xf numFmtId="0" fontId="15" fillId="0" borderId="30" xfId="0" applyFont="1" applyBorder="1" applyAlignment="1" applyProtection="1">
      <alignment horizontal="right"/>
    </xf>
    <xf numFmtId="0" fontId="15" fillId="0" borderId="31" xfId="0" applyFont="1" applyBorder="1" applyProtection="1"/>
    <xf numFmtId="0" fontId="15" fillId="0" borderId="30" xfId="0" applyFont="1" applyBorder="1" applyProtection="1"/>
    <xf numFmtId="0" fontId="15" fillId="0" borderId="30" xfId="0" applyFont="1" applyBorder="1" applyAlignment="1" applyProtection="1">
      <alignment horizontal="left"/>
    </xf>
    <xf numFmtId="0" fontId="15" fillId="0" borderId="29" xfId="0" applyFont="1" applyBorder="1" applyAlignment="1" applyProtection="1">
      <alignment horizontal="left"/>
    </xf>
    <xf numFmtId="37" fontId="15" fillId="0" borderId="63" xfId="0" applyNumberFormat="1" applyFont="1" applyBorder="1" applyAlignment="1" applyProtection="1">
      <alignment horizontal="center"/>
    </xf>
    <xf numFmtId="0" fontId="15" fillId="0" borderId="37" xfId="0" applyFont="1" applyBorder="1" applyAlignment="1" applyProtection="1">
      <alignment horizontal="right"/>
    </xf>
    <xf numFmtId="0" fontId="15" fillId="0" borderId="38" xfId="0" applyFont="1" applyBorder="1" applyProtection="1"/>
    <xf numFmtId="0" fontId="15" fillId="0" borderId="29" xfId="0" applyFont="1" applyBorder="1" applyAlignment="1" applyProtection="1">
      <alignment horizontal="right"/>
    </xf>
    <xf numFmtId="0" fontId="16" fillId="0" borderId="29" xfId="0" applyFont="1" applyBorder="1" applyProtection="1"/>
    <xf numFmtId="0" fontId="15" fillId="0" borderId="45" xfId="0" applyFont="1" applyBorder="1" applyAlignment="1" applyProtection="1">
      <alignment horizontal="left"/>
    </xf>
    <xf numFmtId="0" fontId="16" fillId="0" borderId="26" xfId="0" applyFont="1" applyBorder="1" applyProtection="1"/>
    <xf numFmtId="0" fontId="15" fillId="0" borderId="45" xfId="0" applyFont="1" applyBorder="1" applyProtection="1"/>
    <xf numFmtId="0" fontId="16" fillId="0" borderId="31" xfId="0" applyFont="1" applyBorder="1" applyProtection="1"/>
    <xf numFmtId="0" fontId="15" fillId="0" borderId="28" xfId="0" applyFont="1" applyBorder="1" applyAlignment="1" applyProtection="1">
      <alignment horizontal="centerContinuous"/>
    </xf>
    <xf numFmtId="0" fontId="37" fillId="0" borderId="0" xfId="0" applyFont="1" applyProtection="1"/>
    <xf numFmtId="0" fontId="39" fillId="0" borderId="0" xfId="0" applyFont="1" applyProtection="1"/>
    <xf numFmtId="0" fontId="3" fillId="0" borderId="0" xfId="0" applyFont="1"/>
    <xf numFmtId="0" fontId="37" fillId="0" borderId="0" xfId="0" applyFont="1" applyAlignment="1" applyProtection="1">
      <alignment horizontal="centerContinuous"/>
    </xf>
    <xf numFmtId="0" fontId="15" fillId="0" borderId="0" xfId="0" quotePrefix="1" applyFont="1" applyAlignment="1" applyProtection="1">
      <alignment horizontal="centerContinuous"/>
    </xf>
    <xf numFmtId="0" fontId="15" fillId="0" borderId="0" xfId="0" applyFont="1" applyAlignment="1" applyProtection="1">
      <alignment horizontal="centerContinuous"/>
    </xf>
    <xf numFmtId="0" fontId="33" fillId="0" borderId="5" xfId="0" applyFont="1" applyBorder="1" applyAlignment="1" applyProtection="1">
      <alignment horizontal="centerContinuous"/>
    </xf>
    <xf numFmtId="0" fontId="37" fillId="0" borderId="9" xfId="0" applyFont="1" applyBorder="1" applyAlignment="1" applyProtection="1">
      <alignment horizontal="center"/>
    </xf>
    <xf numFmtId="0" fontId="37" fillId="0" borderId="11" xfId="0" applyFont="1" applyBorder="1" applyAlignment="1" applyProtection="1">
      <alignment horizontal="center"/>
    </xf>
    <xf numFmtId="0" fontId="37" fillId="0" borderId="78" xfId="0" applyFont="1" applyBorder="1" applyAlignment="1" applyProtection="1">
      <alignment horizontal="center" vertical="top" wrapText="1"/>
    </xf>
    <xf numFmtId="0" fontId="16" fillId="0" borderId="25" xfId="0" applyFont="1" applyBorder="1" applyAlignment="1" applyProtection="1">
      <alignment horizontal="left" vertical="top" wrapText="1"/>
    </xf>
    <xf numFmtId="37" fontId="15" fillId="0" borderId="51" xfId="0" applyNumberFormat="1" applyFont="1" applyBorder="1" applyAlignment="1" applyProtection="1">
      <alignment horizontal="center"/>
    </xf>
    <xf numFmtId="0" fontId="15" fillId="0" borderId="3" xfId="0" applyFont="1" applyBorder="1" applyAlignment="1" applyProtection="1">
      <alignment horizontal="left" vertical="top" wrapText="1"/>
    </xf>
    <xf numFmtId="0" fontId="15" fillId="0" borderId="13" xfId="0" applyFont="1" applyBorder="1" applyProtection="1"/>
    <xf numFmtId="0" fontId="15" fillId="0" borderId="13" xfId="0" applyFont="1" applyBorder="1" applyAlignment="1" applyProtection="1">
      <alignment horizontal="left"/>
    </xf>
    <xf numFmtId="0" fontId="15" fillId="0" borderId="25" xfId="0" applyFont="1" applyBorder="1" applyAlignment="1" applyProtection="1">
      <alignment horizontal="left"/>
    </xf>
    <xf numFmtId="0" fontId="16" fillId="0" borderId="25" xfId="0" applyFont="1" applyBorder="1" applyProtection="1"/>
    <xf numFmtId="0" fontId="15" fillId="0" borderId="3" xfId="0" applyFont="1" applyBorder="1" applyAlignment="1" applyProtection="1">
      <alignment horizontal="left"/>
    </xf>
    <xf numFmtId="0" fontId="16" fillId="0" borderId="38" xfId="0" applyFont="1" applyBorder="1" applyProtection="1"/>
    <xf numFmtId="0" fontId="15" fillId="0" borderId="27" xfId="0" applyFont="1" applyBorder="1" applyAlignment="1" applyProtection="1">
      <alignment horizontal="right"/>
    </xf>
    <xf numFmtId="0" fontId="33" fillId="0" borderId="27" xfId="0" applyFont="1" applyBorder="1"/>
    <xf numFmtId="0" fontId="40" fillId="0" borderId="0" xfId="0" applyFont="1" applyProtection="1"/>
    <xf numFmtId="0" fontId="37" fillId="0" borderId="5" xfId="0" applyFont="1" applyBorder="1" applyAlignment="1" applyProtection="1">
      <alignment horizontal="centerContinuous"/>
    </xf>
    <xf numFmtId="0" fontId="33" fillId="0" borderId="28" xfId="0" applyFont="1" applyBorder="1"/>
    <xf numFmtId="0" fontId="16" fillId="0" borderId="28" xfId="0" applyFont="1" applyBorder="1" applyProtection="1"/>
    <xf numFmtId="0" fontId="15" fillId="0" borderId="36" xfId="0" applyFont="1" applyBorder="1" applyAlignment="1" applyProtection="1">
      <alignment horizontal="left"/>
    </xf>
    <xf numFmtId="0" fontId="15" fillId="0" borderId="38" xfId="0" applyFont="1" applyBorder="1" applyAlignment="1" applyProtection="1">
      <alignment horizontal="left"/>
    </xf>
    <xf numFmtId="0" fontId="16" fillId="0" borderId="65" xfId="0" applyFont="1" applyBorder="1" applyAlignment="1" applyProtection="1">
      <alignment horizontal="left"/>
    </xf>
    <xf numFmtId="0" fontId="19" fillId="0" borderId="14" xfId="0" applyFont="1" applyBorder="1" applyProtection="1"/>
    <xf numFmtId="0" fontId="16" fillId="0" borderId="45" xfId="0" applyFont="1" applyBorder="1" applyProtection="1"/>
    <xf numFmtId="0" fontId="19" fillId="0" borderId="8" xfId="0" applyFont="1" applyBorder="1" applyProtection="1"/>
    <xf numFmtId="0" fontId="23" fillId="0" borderId="0" xfId="0" applyFont="1" applyProtection="1"/>
    <xf numFmtId="0" fontId="37" fillId="0" borderId="3" xfId="0" applyFont="1" applyBorder="1" applyAlignment="1" applyProtection="1">
      <alignment horizontal="centerContinuous"/>
    </xf>
    <xf numFmtId="0" fontId="37" fillId="0" borderId="10" xfId="0" applyFont="1" applyBorder="1" applyAlignment="1" applyProtection="1">
      <alignment horizontal="centerContinuous"/>
    </xf>
    <xf numFmtId="0" fontId="20" fillId="0" borderId="0" xfId="0" applyFont="1" applyAlignment="1">
      <alignment horizontal="left"/>
    </xf>
    <xf numFmtId="0" fontId="37" fillId="0" borderId="24" xfId="0" applyFont="1" applyBorder="1" applyProtection="1"/>
    <xf numFmtId="0" fontId="15" fillId="0" borderId="38" xfId="0" applyFont="1" applyBorder="1" applyAlignment="1" applyProtection="1">
      <alignment wrapText="1"/>
    </xf>
    <xf numFmtId="0" fontId="15" fillId="0" borderId="13" xfId="0" applyFont="1" applyBorder="1" applyAlignment="1" applyProtection="1">
      <alignment horizontal="left" vertical="top" wrapText="1"/>
    </xf>
    <xf numFmtId="0" fontId="15" fillId="0" borderId="31" xfId="0" applyFont="1" applyBorder="1" applyAlignment="1" applyProtection="1">
      <alignment wrapText="1"/>
    </xf>
    <xf numFmtId="0" fontId="15" fillId="0" borderId="13" xfId="0" applyFont="1" applyBorder="1" applyAlignment="1" applyProtection="1">
      <alignment horizontal="left" vertical="center"/>
    </xf>
    <xf numFmtId="0" fontId="15" fillId="0" borderId="31" xfId="0" applyFont="1" applyBorder="1" applyAlignment="1" applyProtection="1">
      <alignment horizontal="centerContinuous"/>
    </xf>
    <xf numFmtId="0" fontId="15" fillId="0" borderId="26" xfId="0" applyFont="1" applyBorder="1" applyAlignment="1" applyProtection="1">
      <alignment horizontal="centerContinuous"/>
    </xf>
    <xf numFmtId="0" fontId="15" fillId="0" borderId="27" xfId="0" applyFont="1" applyBorder="1" applyAlignment="1" applyProtection="1">
      <alignment horizontal="centerContinuous"/>
    </xf>
    <xf numFmtId="0" fontId="37" fillId="0" borderId="79" xfId="0" applyFont="1" applyBorder="1" applyAlignment="1" applyProtection="1">
      <alignment horizontal="center"/>
    </xf>
    <xf numFmtId="0" fontId="37" fillId="0" borderId="80" xfId="0" applyFont="1" applyBorder="1" applyAlignment="1" applyProtection="1">
      <alignment horizontal="center"/>
    </xf>
    <xf numFmtId="0" fontId="33" fillId="0" borderId="0" xfId="0" applyFont="1" applyAlignment="1">
      <alignment horizontal="centerContinuous"/>
    </xf>
    <xf numFmtId="0" fontId="37" fillId="0" borderId="81" xfId="0" applyFont="1" applyBorder="1" applyAlignment="1" applyProtection="1">
      <alignment horizontal="centerContinuous"/>
    </xf>
    <xf numFmtId="0" fontId="37" fillId="0" borderId="30" xfId="0" applyFont="1" applyBorder="1" applyAlignment="1" applyProtection="1">
      <alignment horizontal="left"/>
    </xf>
    <xf numFmtId="0" fontId="16" fillId="0" borderId="31" xfId="0" applyFont="1" applyBorder="1" applyAlignment="1" applyProtection="1">
      <alignment horizontal="left"/>
    </xf>
    <xf numFmtId="0" fontId="37" fillId="0" borderId="30" xfId="0" applyFont="1" applyBorder="1" applyAlignment="1" applyProtection="1">
      <alignment horizontal="center" wrapText="1"/>
    </xf>
    <xf numFmtId="0" fontId="37" fillId="0" borderId="31" xfId="0" applyFont="1" applyBorder="1" applyAlignment="1" applyProtection="1">
      <alignment horizontal="center"/>
    </xf>
    <xf numFmtId="0" fontId="24" fillId="0" borderId="28" xfId="0" applyFont="1" applyBorder="1" applyProtection="1"/>
    <xf numFmtId="0" fontId="37" fillId="0" borderId="0" xfId="0" applyFont="1" applyAlignment="1" applyProtection="1">
      <alignment horizontal="left" vertical="center"/>
    </xf>
    <xf numFmtId="0" fontId="40" fillId="0" borderId="46" xfId="0" applyFont="1" applyBorder="1" applyAlignment="1" applyProtection="1">
      <alignment horizontal="left"/>
    </xf>
    <xf numFmtId="0" fontId="41" fillId="0" borderId="0" xfId="0" applyFont="1"/>
    <xf numFmtId="0" fontId="40" fillId="0" borderId="0" xfId="0" applyFont="1" applyAlignment="1" applyProtection="1">
      <alignment horizontal="left"/>
    </xf>
    <xf numFmtId="0" fontId="17" fillId="2" borderId="81" xfId="0" applyFont="1" applyFill="1" applyBorder="1" applyAlignment="1" applyProtection="1">
      <alignment horizontal="centerContinuous"/>
    </xf>
    <xf numFmtId="0" fontId="17" fillId="2" borderId="82" xfId="0" applyFont="1" applyFill="1" applyBorder="1" applyAlignment="1" applyProtection="1">
      <alignment horizontal="left"/>
    </xf>
    <xf numFmtId="0" fontId="17" fillId="2" borderId="80" xfId="0" applyFont="1" applyFill="1" applyBorder="1" applyAlignment="1" applyProtection="1">
      <alignment horizontal="centerContinuous"/>
    </xf>
    <xf numFmtId="0" fontId="17" fillId="2" borderId="83" xfId="0" applyFont="1" applyFill="1" applyBorder="1" applyAlignment="1" applyProtection="1">
      <alignment horizontal="centerContinuous"/>
    </xf>
    <xf numFmtId="0" fontId="17" fillId="2" borderId="61" xfId="0" applyFont="1" applyFill="1" applyBorder="1" applyAlignment="1" applyProtection="1">
      <alignment horizontal="left"/>
    </xf>
    <xf numFmtId="0" fontId="18" fillId="2" borderId="61" xfId="0" applyFont="1" applyFill="1" applyBorder="1" applyAlignment="1" applyProtection="1">
      <alignment horizontal="centerContinuous"/>
    </xf>
    <xf numFmtId="0" fontId="17" fillId="2" borderId="84" xfId="0" applyFont="1" applyFill="1" applyBorder="1" applyAlignment="1" applyProtection="1">
      <alignment horizontal="centerContinuous"/>
    </xf>
    <xf numFmtId="0" fontId="17" fillId="2" borderId="85" xfId="0" applyFont="1" applyFill="1" applyBorder="1" applyAlignment="1" applyProtection="1">
      <alignment horizontal="centerContinuous"/>
    </xf>
    <xf numFmtId="0" fontId="17" fillId="2" borderId="64" xfId="0" applyFont="1" applyFill="1" applyBorder="1" applyAlignment="1" applyProtection="1">
      <alignment horizontal="centerContinuous"/>
    </xf>
    <xf numFmtId="0" fontId="17" fillId="2" borderId="62" xfId="0" applyFont="1" applyFill="1" applyBorder="1" applyAlignment="1" applyProtection="1">
      <alignment horizontal="center"/>
    </xf>
    <xf numFmtId="0" fontId="17" fillId="2" borderId="11" xfId="0" applyFont="1" applyFill="1" applyBorder="1" applyAlignment="1" applyProtection="1">
      <alignment horizontal="center"/>
    </xf>
    <xf numFmtId="0" fontId="17" fillId="2" borderId="65" xfId="0" applyFont="1" applyFill="1" applyBorder="1" applyAlignment="1" applyProtection="1">
      <alignment horizontal="center"/>
    </xf>
    <xf numFmtId="37" fontId="17" fillId="0" borderId="14" xfId="0" applyNumberFormat="1" applyFont="1" applyBorder="1" applyAlignment="1" applyProtection="1">
      <alignment horizontal="right"/>
    </xf>
    <xf numFmtId="0" fontId="17" fillId="0" borderId="62" xfId="0" applyFont="1" applyBorder="1" applyAlignment="1" applyProtection="1">
      <alignment horizontal="center"/>
    </xf>
    <xf numFmtId="0" fontId="13" fillId="0" borderId="44" xfId="0" applyFont="1" applyBorder="1" applyAlignment="1" applyProtection="1">
      <alignment horizontal="center"/>
    </xf>
    <xf numFmtId="37" fontId="17" fillId="0" borderId="28" xfId="0" applyNumberFormat="1" applyFont="1" applyBorder="1" applyAlignment="1" applyProtection="1">
      <alignment horizontal="right"/>
    </xf>
    <xf numFmtId="0" fontId="8" fillId="3" borderId="0" xfId="0" applyFont="1" applyFill="1" applyBorder="1" applyAlignment="1">
      <alignment horizontal="centerContinuous"/>
    </xf>
    <xf numFmtId="0" fontId="13" fillId="0" borderId="44" xfId="0" applyFont="1" applyBorder="1" applyAlignment="1" applyProtection="1">
      <alignment horizontal="left"/>
    </xf>
    <xf numFmtId="0" fontId="17" fillId="2" borderId="84" xfId="0" applyFont="1" applyFill="1" applyBorder="1" applyAlignment="1" applyProtection="1">
      <alignment horizontal="left"/>
    </xf>
    <xf numFmtId="0" fontId="17" fillId="2" borderId="17" xfId="0" applyFont="1" applyFill="1" applyBorder="1" applyAlignment="1" applyProtection="1">
      <alignment horizontal="left"/>
    </xf>
    <xf numFmtId="0" fontId="17" fillId="2" borderId="17" xfId="0" applyFont="1" applyFill="1" applyBorder="1" applyAlignment="1" applyProtection="1">
      <alignment horizontal="centerContinuous"/>
    </xf>
    <xf numFmtId="0" fontId="18" fillId="2" borderId="17" xfId="0" applyFont="1" applyFill="1" applyBorder="1" applyAlignment="1" applyProtection="1">
      <alignment horizontal="centerContinuous"/>
    </xf>
    <xf numFmtId="0" fontId="17" fillId="2" borderId="86" xfId="0" applyFont="1" applyFill="1" applyBorder="1" applyAlignment="1" applyProtection="1">
      <alignment horizontal="centerContinuous"/>
    </xf>
    <xf numFmtId="0" fontId="17" fillId="2" borderId="35" xfId="0" applyFont="1" applyFill="1" applyBorder="1" applyAlignment="1" applyProtection="1">
      <alignment horizontal="left"/>
    </xf>
    <xf numFmtId="0" fontId="17" fillId="2" borderId="24" xfId="0" quotePrefix="1" applyFont="1" applyFill="1" applyBorder="1" applyAlignment="1" applyProtection="1">
      <alignment horizontal="center"/>
    </xf>
    <xf numFmtId="0" fontId="17" fillId="2" borderId="37" xfId="0" applyFont="1" applyFill="1" applyBorder="1" applyAlignment="1" applyProtection="1">
      <alignment horizontal="center"/>
    </xf>
    <xf numFmtId="0" fontId="17" fillId="2" borderId="75" xfId="0" applyFont="1" applyFill="1" applyBorder="1" applyAlignment="1" applyProtection="1">
      <alignment horizontal="center"/>
    </xf>
    <xf numFmtId="0" fontId="13" fillId="0" borderId="29" xfId="0" applyFont="1" applyBorder="1" applyAlignment="1" applyProtection="1">
      <alignment horizontal="center"/>
    </xf>
    <xf numFmtId="0" fontId="13" fillId="0" borderId="28" xfId="0" applyFont="1" applyBorder="1" applyAlignment="1" applyProtection="1">
      <alignment horizontal="left"/>
    </xf>
    <xf numFmtId="0" fontId="13" fillId="0" borderId="52" xfId="0" applyFont="1" applyBorder="1" applyAlignment="1" applyProtection="1">
      <alignment horizontal="left"/>
    </xf>
    <xf numFmtId="0" fontId="17" fillId="3" borderId="0" xfId="0" applyFont="1" applyFill="1" applyBorder="1" applyAlignment="1" applyProtection="1">
      <alignment horizontal="left"/>
    </xf>
    <xf numFmtId="0" fontId="4" fillId="3" borderId="0" xfId="0" applyFont="1" applyFill="1" applyBorder="1"/>
    <xf numFmtId="0" fontId="0" fillId="3" borderId="87" xfId="0" applyFill="1" applyBorder="1"/>
    <xf numFmtId="0" fontId="13" fillId="3" borderId="0" xfId="0" applyFont="1" applyFill="1" applyBorder="1" applyAlignment="1" applyProtection="1">
      <alignment horizontal="centerContinuous"/>
    </xf>
    <xf numFmtId="0" fontId="17" fillId="3" borderId="0" xfId="0" applyFont="1" applyFill="1" applyBorder="1" applyAlignment="1" applyProtection="1">
      <alignment horizontal="centerContinuous"/>
    </xf>
    <xf numFmtId="0" fontId="18" fillId="3" borderId="0" xfId="0" applyFont="1" applyFill="1" applyBorder="1" applyAlignment="1" applyProtection="1">
      <alignment horizontal="centerContinuous"/>
    </xf>
    <xf numFmtId="0" fontId="0" fillId="3" borderId="0" xfId="0" applyFill="1" applyBorder="1"/>
    <xf numFmtId="0" fontId="17" fillId="3" borderId="35" xfId="0" applyFont="1" applyFill="1" applyBorder="1" applyAlignment="1" applyProtection="1">
      <alignment horizontal="left"/>
    </xf>
    <xf numFmtId="0" fontId="17" fillId="3" borderId="36" xfId="0" applyFont="1" applyFill="1" applyBorder="1" applyAlignment="1" applyProtection="1">
      <alignment horizontal="left"/>
    </xf>
    <xf numFmtId="0" fontId="17" fillId="3" borderId="6" xfId="0" applyFont="1" applyFill="1" applyBorder="1" applyAlignment="1" applyProtection="1">
      <alignment horizontal="center"/>
    </xf>
    <xf numFmtId="0" fontId="17" fillId="3" borderId="36" xfId="0" applyFont="1" applyFill="1" applyBorder="1" applyAlignment="1" applyProtection="1">
      <alignment horizontal="center"/>
    </xf>
    <xf numFmtId="0" fontId="17" fillId="3" borderId="1" xfId="0" applyFont="1" applyFill="1" applyBorder="1" applyAlignment="1" applyProtection="1">
      <alignment horizontal="center"/>
    </xf>
    <xf numFmtId="0" fontId="17" fillId="3" borderId="7" xfId="0" applyFont="1" applyFill="1" applyBorder="1" applyAlignment="1" applyProtection="1">
      <alignment horizontal="center"/>
    </xf>
    <xf numFmtId="0" fontId="17" fillId="3" borderId="37" xfId="0" applyFont="1" applyFill="1" applyBorder="1" applyAlignment="1" applyProtection="1">
      <alignment horizontal="left"/>
    </xf>
    <xf numFmtId="0" fontId="17" fillId="3" borderId="38" xfId="0" applyFont="1" applyFill="1" applyBorder="1" applyAlignment="1" applyProtection="1">
      <alignment horizontal="center"/>
    </xf>
    <xf numFmtId="0" fontId="17" fillId="3" borderId="8" xfId="0" applyFont="1" applyFill="1" applyBorder="1" applyAlignment="1" applyProtection="1">
      <alignment horizontal="center"/>
    </xf>
    <xf numFmtId="0" fontId="13" fillId="3" borderId="14" xfId="0" applyFont="1" applyFill="1" applyBorder="1" applyAlignment="1" applyProtection="1">
      <alignment horizontal="center"/>
    </xf>
    <xf numFmtId="0" fontId="13" fillId="3" borderId="31" xfId="0" applyFont="1" applyFill="1" applyBorder="1" applyAlignment="1" applyProtection="1">
      <alignment horizontal="center"/>
    </xf>
    <xf numFmtId="0" fontId="13" fillId="3" borderId="39" xfId="0" applyFont="1" applyFill="1" applyBorder="1" applyAlignment="1" applyProtection="1">
      <alignment horizontal="center"/>
    </xf>
    <xf numFmtId="0" fontId="13" fillId="3" borderId="15" xfId="0" applyFont="1" applyFill="1" applyBorder="1" applyAlignment="1" applyProtection="1">
      <alignment horizontal="center"/>
    </xf>
    <xf numFmtId="0" fontId="17" fillId="3" borderId="37" xfId="0" applyFont="1" applyFill="1" applyBorder="1" applyAlignment="1" applyProtection="1">
      <alignment horizontal="center"/>
    </xf>
    <xf numFmtId="0" fontId="17" fillId="3" borderId="51" xfId="0" applyFont="1" applyFill="1" applyBorder="1" applyAlignment="1" applyProtection="1">
      <alignment horizontal="center"/>
    </xf>
    <xf numFmtId="0" fontId="13" fillId="3" borderId="75" xfId="0" applyFont="1" applyFill="1" applyBorder="1" applyAlignment="1" applyProtection="1">
      <alignment horizontal="center"/>
    </xf>
    <xf numFmtId="0" fontId="17" fillId="3" borderId="65" xfId="0" applyFont="1" applyFill="1" applyBorder="1" applyAlignment="1" applyProtection="1">
      <alignment horizontal="center"/>
    </xf>
    <xf numFmtId="0" fontId="17" fillId="3" borderId="11" xfId="0" applyFont="1" applyFill="1" applyBorder="1" applyAlignment="1" applyProtection="1">
      <alignment horizontal="center"/>
    </xf>
    <xf numFmtId="0" fontId="17" fillId="3" borderId="12" xfId="0" applyFont="1" applyFill="1" applyBorder="1" applyAlignment="1" applyProtection="1">
      <alignment horizontal="center"/>
    </xf>
    <xf numFmtId="0" fontId="17" fillId="3" borderId="30" xfId="0" applyFont="1" applyFill="1" applyBorder="1" applyAlignment="1" applyProtection="1">
      <alignment horizontal="left"/>
    </xf>
    <xf numFmtId="0" fontId="17" fillId="3" borderId="29" xfId="0" applyFont="1" applyFill="1" applyBorder="1" applyAlignment="1" applyProtection="1">
      <alignment horizontal="left"/>
    </xf>
    <xf numFmtId="0" fontId="17" fillId="3" borderId="29" xfId="0" applyFont="1" applyFill="1" applyBorder="1" applyAlignment="1" applyProtection="1">
      <alignment horizontal="right"/>
    </xf>
    <xf numFmtId="0" fontId="17" fillId="3" borderId="30" xfId="0" applyFont="1" applyFill="1" applyBorder="1" applyAlignment="1" applyProtection="1">
      <alignment horizontal="right"/>
    </xf>
    <xf numFmtId="0" fontId="17" fillId="3" borderId="30" xfId="0" applyFont="1" applyFill="1" applyBorder="1" applyProtection="1"/>
    <xf numFmtId="0" fontId="17" fillId="3" borderId="32" xfId="0" applyFont="1" applyFill="1" applyBorder="1" applyAlignment="1" applyProtection="1">
      <alignment horizontal="left"/>
    </xf>
    <xf numFmtId="0" fontId="25" fillId="3" borderId="0" xfId="0" applyFont="1" applyFill="1" applyBorder="1" applyAlignment="1" applyProtection="1">
      <alignment horizontal="right"/>
    </xf>
    <xf numFmtId="0" fontId="25" fillId="3" borderId="0" xfId="0" applyFont="1" applyFill="1" applyBorder="1" applyAlignment="1" applyProtection="1">
      <alignment horizontal="left"/>
    </xf>
    <xf numFmtId="0" fontId="25" fillId="3" borderId="0" xfId="0" applyFont="1" applyFill="1" applyBorder="1" applyAlignment="1" applyProtection="1">
      <alignment horizontal="center"/>
    </xf>
    <xf numFmtId="37" fontId="25" fillId="3" borderId="0" xfId="0" applyNumberFormat="1" applyFont="1" applyFill="1" applyBorder="1" applyAlignment="1" applyProtection="1">
      <alignment horizontal="left"/>
    </xf>
    <xf numFmtId="37" fontId="25" fillId="3" borderId="0" xfId="0" applyNumberFormat="1" applyFont="1" applyFill="1" applyBorder="1" applyAlignment="1" applyProtection="1">
      <alignment horizontal="right"/>
    </xf>
    <xf numFmtId="0" fontId="0" fillId="3" borderId="88" xfId="0" applyFill="1" applyBorder="1"/>
    <xf numFmtId="0" fontId="25" fillId="3" borderId="1" xfId="0" applyFont="1" applyFill="1" applyBorder="1" applyAlignment="1" applyProtection="1">
      <alignment horizontal="right"/>
    </xf>
    <xf numFmtId="0" fontId="29" fillId="0" borderId="0" xfId="0" applyFont="1" applyProtection="1"/>
    <xf numFmtId="0" fontId="0" fillId="0" borderId="0" xfId="0" applyAlignment="1">
      <alignment horizontal="left"/>
    </xf>
    <xf numFmtId="0" fontId="5" fillId="0" borderId="0" xfId="0" applyFont="1" applyAlignment="1">
      <alignment horizontal="centerContinuous"/>
    </xf>
    <xf numFmtId="3" fontId="15" fillId="0" borderId="0" xfId="0" applyNumberFormat="1" applyFont="1" applyProtection="1"/>
    <xf numFmtId="3" fontId="37" fillId="0" borderId="1" xfId="0" applyNumberFormat="1" applyFont="1" applyBorder="1" applyAlignment="1" applyProtection="1">
      <alignment horizontal="centerContinuous"/>
    </xf>
    <xf numFmtId="3" fontId="37" fillId="0" borderId="36" xfId="0" applyNumberFormat="1" applyFont="1" applyBorder="1" applyAlignment="1" applyProtection="1">
      <alignment horizontal="left"/>
    </xf>
    <xf numFmtId="3" fontId="37" fillId="0" borderId="38" xfId="0" applyNumberFormat="1" applyFont="1" applyBorder="1" applyAlignment="1" applyProtection="1">
      <alignment horizontal="left"/>
    </xf>
    <xf numFmtId="3" fontId="37" fillId="0" borderId="11" xfId="0" applyNumberFormat="1" applyFont="1" applyBorder="1" applyAlignment="1" applyProtection="1">
      <alignment horizontal="center"/>
    </xf>
    <xf numFmtId="3" fontId="37" fillId="0" borderId="0" xfId="0" applyNumberFormat="1" applyFont="1" applyAlignment="1" applyProtection="1">
      <alignment horizontal="centerContinuous"/>
    </xf>
    <xf numFmtId="3" fontId="37" fillId="0" borderId="76" xfId="0" applyNumberFormat="1" applyFont="1" applyBorder="1" applyAlignment="1" applyProtection="1">
      <alignment horizontal="center" wrapText="1"/>
    </xf>
    <xf numFmtId="3" fontId="15" fillId="0" borderId="63" xfId="0" applyNumberFormat="1" applyFont="1" applyBorder="1" applyAlignment="1" applyProtection="1">
      <alignment horizontal="center"/>
    </xf>
    <xf numFmtId="3" fontId="39" fillId="0" borderId="0" xfId="0" applyNumberFormat="1" applyFont="1" applyProtection="1"/>
    <xf numFmtId="3" fontId="15" fillId="0" borderId="0" xfId="0" applyNumberFormat="1" applyFont="1" applyAlignment="1" applyProtection="1">
      <alignment horizontal="centerContinuous"/>
    </xf>
    <xf numFmtId="3" fontId="12" fillId="0" borderId="0" xfId="0" applyNumberFormat="1" applyFont="1" applyAlignment="1" applyProtection="1">
      <alignment horizontal="centerContinuous"/>
    </xf>
    <xf numFmtId="3" fontId="19" fillId="0" borderId="0" xfId="0" applyNumberFormat="1" applyFont="1" applyProtection="1"/>
    <xf numFmtId="3" fontId="0" fillId="0" borderId="0" xfId="0" applyNumberFormat="1"/>
    <xf numFmtId="3" fontId="37" fillId="0" borderId="2" xfId="0" applyNumberFormat="1" applyFont="1" applyBorder="1" applyAlignment="1" applyProtection="1">
      <alignment horizontal="centerContinuous"/>
    </xf>
    <xf numFmtId="3" fontId="38" fillId="0" borderId="9" xfId="0" applyNumberFormat="1" applyFont="1" applyBorder="1" applyAlignment="1" applyProtection="1">
      <alignment horizontal="center"/>
    </xf>
    <xf numFmtId="3" fontId="37" fillId="0" borderId="18" xfId="0" applyNumberFormat="1" applyFont="1" applyBorder="1" applyAlignment="1" applyProtection="1">
      <alignment horizontal="center"/>
    </xf>
    <xf numFmtId="3" fontId="37" fillId="0" borderId="78" xfId="0" applyNumberFormat="1" applyFont="1" applyBorder="1" applyAlignment="1" applyProtection="1">
      <alignment horizontal="center" vertical="top" wrapText="1"/>
    </xf>
    <xf numFmtId="3" fontId="15" fillId="0" borderId="51" xfId="0" applyNumberFormat="1" applyFont="1" applyBorder="1" applyAlignment="1" applyProtection="1">
      <alignment horizontal="center"/>
    </xf>
    <xf numFmtId="3" fontId="37" fillId="0" borderId="6" xfId="0" applyNumberFormat="1" applyFont="1" applyBorder="1" applyAlignment="1" applyProtection="1">
      <alignment horizontal="left"/>
    </xf>
    <xf numFmtId="3" fontId="37" fillId="0" borderId="8" xfId="0" applyNumberFormat="1" applyFont="1" applyBorder="1" applyAlignment="1" applyProtection="1">
      <alignment horizontal="left"/>
    </xf>
    <xf numFmtId="3" fontId="37" fillId="0" borderId="4" xfId="0" applyNumberFormat="1" applyFont="1" applyBorder="1" applyAlignment="1" applyProtection="1">
      <alignment horizontal="centerContinuous"/>
    </xf>
    <xf numFmtId="3" fontId="37" fillId="0" borderId="77" xfId="0" applyNumberFormat="1" applyFont="1" applyBorder="1" applyAlignment="1" applyProtection="1">
      <alignment horizontal="center" vertical="top" wrapText="1"/>
    </xf>
    <xf numFmtId="3" fontId="15" fillId="0" borderId="47" xfId="0" applyNumberFormat="1" applyFont="1" applyBorder="1" applyAlignment="1" applyProtection="1">
      <alignment horizontal="center"/>
    </xf>
    <xf numFmtId="3" fontId="37" fillId="0" borderId="80" xfId="0" applyNumberFormat="1" applyFont="1" applyBorder="1" applyAlignment="1" applyProtection="1">
      <alignment horizontal="center"/>
    </xf>
    <xf numFmtId="3" fontId="37" fillId="0" borderId="17" xfId="0" applyNumberFormat="1" applyFont="1" applyBorder="1" applyAlignment="1" applyProtection="1">
      <alignment horizontal="centerContinuous"/>
    </xf>
    <xf numFmtId="3" fontId="37" fillId="0" borderId="18" xfId="0" applyNumberFormat="1" applyFont="1" applyBorder="1" applyAlignment="1" applyProtection="1">
      <alignment horizontal="centerContinuous"/>
    </xf>
    <xf numFmtId="3" fontId="37" fillId="0" borderId="81" xfId="0" applyNumberFormat="1" applyFont="1" applyBorder="1" applyAlignment="1" applyProtection="1">
      <alignment horizontal="centerContinuous"/>
    </xf>
    <xf numFmtId="3" fontId="37" fillId="0" borderId="14" xfId="0" applyNumberFormat="1" applyFont="1" applyBorder="1" applyAlignment="1" applyProtection="1">
      <alignment horizontal="center"/>
    </xf>
    <xf numFmtId="3" fontId="37" fillId="0" borderId="44" xfId="0" applyNumberFormat="1" applyFont="1" applyBorder="1" applyAlignment="1" applyProtection="1">
      <alignment horizontal="center" wrapText="1"/>
    </xf>
    <xf numFmtId="3" fontId="37" fillId="0" borderId="83" xfId="0" applyNumberFormat="1" applyFont="1" applyBorder="1" applyAlignment="1" applyProtection="1">
      <alignment horizontal="center"/>
    </xf>
    <xf numFmtId="3" fontId="37" fillId="0" borderId="57" xfId="0" applyNumberFormat="1" applyFont="1" applyBorder="1" applyAlignment="1" applyProtection="1">
      <alignment horizontal="centerContinuous"/>
    </xf>
    <xf numFmtId="3" fontId="37" fillId="0" borderId="85" xfId="0" applyNumberFormat="1" applyFont="1" applyBorder="1" applyAlignment="1" applyProtection="1">
      <alignment horizontal="centerContinuous"/>
    </xf>
    <xf numFmtId="3" fontId="37" fillId="0" borderId="89" xfId="0" applyNumberFormat="1" applyFont="1" applyBorder="1" applyAlignment="1" applyProtection="1">
      <alignment horizontal="centerContinuous"/>
    </xf>
    <xf numFmtId="3" fontId="37" fillId="0" borderId="40" xfId="0" applyNumberFormat="1" applyFont="1" applyBorder="1" applyAlignment="1" applyProtection="1">
      <alignment horizontal="center"/>
    </xf>
    <xf numFmtId="3" fontId="37" fillId="0" borderId="40" xfId="0" applyNumberFormat="1" applyFont="1" applyBorder="1" applyAlignment="1" applyProtection="1">
      <alignment horizontal="center" vertical="top" wrapText="1"/>
    </xf>
    <xf numFmtId="3" fontId="13" fillId="0" borderId="77" xfId="0" applyNumberFormat="1" applyFont="1" applyBorder="1" applyAlignment="1" applyProtection="1">
      <alignment horizontal="center" vertical="top" wrapText="1"/>
    </xf>
    <xf numFmtId="3" fontId="17" fillId="2" borderId="1" xfId="0" applyNumberFormat="1" applyFont="1" applyFill="1" applyBorder="1" applyAlignment="1" applyProtection="1">
      <alignment horizontal="centerContinuous"/>
    </xf>
    <xf numFmtId="3" fontId="17" fillId="2" borderId="0" xfId="0" applyNumberFormat="1" applyFont="1" applyFill="1" applyAlignment="1" applyProtection="1">
      <alignment horizontal="centerContinuous"/>
    </xf>
    <xf numFmtId="3" fontId="13" fillId="2" borderId="6" xfId="0" applyNumberFormat="1" applyFont="1" applyFill="1" applyBorder="1" applyAlignment="1" applyProtection="1">
      <alignment horizontal="centerContinuous"/>
    </xf>
    <xf numFmtId="3" fontId="13" fillId="2" borderId="8" xfId="0" applyNumberFormat="1" applyFont="1" applyFill="1" applyBorder="1" applyAlignment="1" applyProtection="1">
      <alignment horizontal="left"/>
    </xf>
    <xf numFmtId="3" fontId="13" fillId="2" borderId="8" xfId="0" applyNumberFormat="1" applyFont="1" applyFill="1" applyBorder="1" applyProtection="1"/>
    <xf numFmtId="3" fontId="13" fillId="2" borderId="14" xfId="0" applyNumberFormat="1" applyFont="1" applyFill="1" applyBorder="1" applyProtection="1"/>
    <xf numFmtId="3" fontId="13" fillId="0" borderId="53" xfId="0" applyNumberFormat="1" applyFont="1" applyBorder="1" applyAlignment="1" applyProtection="1">
      <alignment horizontal="center"/>
    </xf>
    <xf numFmtId="3" fontId="13" fillId="0" borderId="14" xfId="0" applyNumberFormat="1" applyFont="1" applyBorder="1" applyAlignment="1" applyProtection="1">
      <alignment horizontal="center"/>
    </xf>
    <xf numFmtId="3" fontId="17" fillId="0" borderId="53" xfId="0" applyNumberFormat="1" applyFont="1" applyBorder="1" applyAlignment="1" applyProtection="1">
      <alignment horizontal="center"/>
    </xf>
    <xf numFmtId="3" fontId="17" fillId="0" borderId="28" xfId="0" applyNumberFormat="1" applyFont="1" applyBorder="1" applyAlignment="1" applyProtection="1">
      <alignment horizontal="center"/>
    </xf>
    <xf numFmtId="3" fontId="17" fillId="2" borderId="38" xfId="0" applyNumberFormat="1" applyFont="1" applyFill="1" applyBorder="1" applyAlignment="1" applyProtection="1">
      <alignment horizontal="center"/>
    </xf>
    <xf numFmtId="3" fontId="17" fillId="0" borderId="0" xfId="0" applyNumberFormat="1" applyFont="1" applyProtection="1"/>
    <xf numFmtId="3" fontId="13" fillId="2" borderId="53" xfId="0" applyNumberFormat="1" applyFont="1" applyFill="1" applyBorder="1" applyAlignment="1" applyProtection="1">
      <alignment horizontal="centerContinuous"/>
    </xf>
    <xf numFmtId="3" fontId="17" fillId="0" borderId="31" xfId="0" applyNumberFormat="1" applyFont="1" applyBorder="1" applyAlignment="1" applyProtection="1">
      <alignment horizontal="center"/>
    </xf>
    <xf numFmtId="3" fontId="13" fillId="0" borderId="0" xfId="0" applyNumberFormat="1" applyFont="1" applyAlignment="1" applyProtection="1">
      <alignment horizontal="centerContinuous"/>
    </xf>
    <xf numFmtId="3" fontId="17" fillId="0" borderId="0" xfId="0" applyNumberFormat="1" applyFont="1" applyAlignment="1" applyProtection="1">
      <alignment horizontal="centerContinuous"/>
    </xf>
    <xf numFmtId="3" fontId="25" fillId="0" borderId="0" xfId="0" applyNumberFormat="1" applyFont="1" applyProtection="1"/>
    <xf numFmtId="3" fontId="17" fillId="2" borderId="2" xfId="0" applyNumberFormat="1" applyFont="1" applyFill="1" applyBorder="1" applyAlignment="1" applyProtection="1">
      <alignment horizontal="centerContinuous"/>
    </xf>
    <xf numFmtId="3" fontId="17" fillId="2" borderId="4" xfId="0" applyNumberFormat="1" applyFont="1" applyFill="1" applyBorder="1" applyAlignment="1" applyProtection="1">
      <alignment horizontal="centerContinuous"/>
    </xf>
    <xf numFmtId="3" fontId="13" fillId="2" borderId="2" xfId="0" applyNumberFormat="1" applyFont="1" applyFill="1" applyBorder="1" applyAlignment="1" applyProtection="1">
      <alignment horizontal="centerContinuous"/>
    </xf>
    <xf numFmtId="3" fontId="13" fillId="2" borderId="4" xfId="0" applyNumberFormat="1" applyFont="1" applyFill="1" applyBorder="1" applyAlignment="1" applyProtection="1">
      <alignment horizontal="centerContinuous"/>
    </xf>
    <xf numFmtId="3" fontId="13" fillId="2" borderId="4" xfId="0" applyNumberFormat="1" applyFont="1" applyFill="1" applyBorder="1" applyAlignment="1" applyProtection="1">
      <alignment horizontal="center"/>
    </xf>
    <xf numFmtId="3" fontId="13" fillId="2" borderId="40" xfId="0" applyNumberFormat="1" applyFont="1" applyFill="1" applyBorder="1" applyAlignment="1" applyProtection="1">
      <alignment horizontal="center"/>
    </xf>
    <xf numFmtId="3" fontId="13" fillId="0" borderId="51" xfId="0" applyNumberFormat="1" applyFont="1" applyBorder="1" applyAlignment="1" applyProtection="1">
      <alignment horizontal="center"/>
    </xf>
    <xf numFmtId="3" fontId="13" fillId="0" borderId="15" xfId="0" applyNumberFormat="1" applyFont="1" applyBorder="1" applyAlignment="1" applyProtection="1">
      <alignment horizontal="center"/>
    </xf>
    <xf numFmtId="3" fontId="17" fillId="0" borderId="51" xfId="0" applyNumberFormat="1" applyFont="1" applyBorder="1" applyAlignment="1" applyProtection="1">
      <alignment horizontal="center"/>
    </xf>
    <xf numFmtId="3" fontId="13" fillId="2" borderId="47" xfId="0" applyNumberFormat="1" applyFont="1" applyFill="1" applyBorder="1" applyAlignment="1" applyProtection="1">
      <alignment horizontal="centerContinuous"/>
    </xf>
    <xf numFmtId="3" fontId="13" fillId="2" borderId="4" xfId="0" applyNumberFormat="1" applyFont="1" applyFill="1" applyBorder="1" applyAlignment="1" applyProtection="1">
      <alignment horizontal="left"/>
    </xf>
    <xf numFmtId="3" fontId="13" fillId="0" borderId="0" xfId="0" applyNumberFormat="1" applyFont="1" applyAlignment="1" applyProtection="1">
      <alignment horizontal="right"/>
    </xf>
    <xf numFmtId="3" fontId="17" fillId="0" borderId="0" xfId="0" applyNumberFormat="1" applyFont="1" applyAlignment="1" applyProtection="1">
      <alignment horizontal="right"/>
    </xf>
    <xf numFmtId="3" fontId="17" fillId="2" borderId="0" xfId="0" applyNumberFormat="1" applyFont="1" applyFill="1" applyAlignment="1" applyProtection="1">
      <alignment horizontal="left"/>
    </xf>
    <xf numFmtId="3" fontId="17" fillId="2" borderId="83" xfId="0" applyNumberFormat="1" applyFont="1" applyFill="1" applyBorder="1" applyAlignment="1" applyProtection="1">
      <alignment horizontal="centerContinuous"/>
    </xf>
    <xf numFmtId="3" fontId="17" fillId="2" borderId="57" xfId="0" applyNumberFormat="1" applyFont="1" applyFill="1" applyBorder="1" applyAlignment="1" applyProtection="1">
      <alignment horizontal="left"/>
    </xf>
    <xf numFmtId="3" fontId="17" fillId="2" borderId="85" xfId="0" applyNumberFormat="1" applyFont="1" applyFill="1" applyBorder="1" applyAlignment="1" applyProtection="1">
      <alignment horizontal="centerContinuous"/>
    </xf>
    <xf numFmtId="3" fontId="17" fillId="2" borderId="39" xfId="0" applyNumberFormat="1" applyFont="1" applyFill="1" applyBorder="1" applyAlignment="1" applyProtection="1">
      <alignment horizontal="centerContinuous"/>
    </xf>
    <xf numFmtId="3" fontId="17" fillId="2" borderId="8" xfId="0" applyNumberFormat="1" applyFont="1" applyFill="1" applyBorder="1" applyAlignment="1" applyProtection="1">
      <alignment horizontal="center"/>
    </xf>
    <xf numFmtId="3" fontId="17" fillId="2" borderId="8" xfId="0" applyNumberFormat="1" applyFont="1" applyFill="1" applyBorder="1" applyAlignment="1" applyProtection="1">
      <alignment horizontal="left"/>
    </xf>
    <xf numFmtId="3" fontId="17" fillId="2" borderId="11" xfId="0" applyNumberFormat="1" applyFont="1" applyFill="1" applyBorder="1" applyAlignment="1" applyProtection="1">
      <alignment horizontal="center"/>
    </xf>
    <xf numFmtId="3" fontId="17" fillId="0" borderId="14" xfId="0" applyNumberFormat="1" applyFont="1" applyBorder="1" applyAlignment="1" applyProtection="1">
      <alignment horizontal="right"/>
    </xf>
    <xf numFmtId="3" fontId="17" fillId="0" borderId="31" xfId="0" applyNumberFormat="1" applyFont="1" applyBorder="1" applyAlignment="1" applyProtection="1">
      <alignment horizontal="right"/>
    </xf>
    <xf numFmtId="3" fontId="17" fillId="0" borderId="28" xfId="0" applyNumberFormat="1" applyFont="1" applyBorder="1" applyAlignment="1" applyProtection="1">
      <alignment horizontal="right"/>
    </xf>
    <xf numFmtId="3" fontId="25" fillId="0" borderId="0" xfId="0" applyNumberFormat="1" applyFont="1" applyAlignment="1" applyProtection="1">
      <alignment horizontal="center"/>
    </xf>
    <xf numFmtId="3" fontId="25" fillId="0" borderId="0" xfId="0" applyNumberFormat="1" applyFont="1" applyAlignment="1" applyProtection="1">
      <alignment horizontal="left"/>
    </xf>
    <xf numFmtId="3" fontId="17" fillId="2" borderId="65" xfId="0" applyNumberFormat="1" applyFont="1" applyFill="1" applyBorder="1" applyAlignment="1" applyProtection="1">
      <alignment horizontal="center"/>
    </xf>
    <xf numFmtId="3" fontId="17" fillId="0" borderId="44" xfId="0" applyNumberFormat="1" applyFont="1" applyBorder="1" applyAlignment="1" applyProtection="1">
      <alignment horizontal="right"/>
    </xf>
    <xf numFmtId="3" fontId="25" fillId="0" borderId="0" xfId="0" applyNumberFormat="1" applyFont="1" applyAlignment="1" applyProtection="1">
      <alignment horizontal="right"/>
    </xf>
    <xf numFmtId="3" fontId="18" fillId="2" borderId="0" xfId="0" applyNumberFormat="1" applyFont="1" applyFill="1" applyAlignment="1" applyProtection="1">
      <alignment horizontal="centerContinuous"/>
    </xf>
    <xf numFmtId="3" fontId="17" fillId="2" borderId="81" xfId="0" applyNumberFormat="1" applyFont="1" applyFill="1" applyBorder="1" applyAlignment="1" applyProtection="1">
      <alignment horizontal="centerContinuous"/>
    </xf>
    <xf numFmtId="3" fontId="17" fillId="2" borderId="82" xfId="0" applyNumberFormat="1" applyFont="1" applyFill="1" applyBorder="1" applyAlignment="1" applyProtection="1">
      <alignment horizontal="left"/>
    </xf>
    <xf numFmtId="3" fontId="17" fillId="2" borderId="80" xfId="0" applyNumberFormat="1" applyFont="1" applyFill="1" applyBorder="1" applyAlignment="1" applyProtection="1">
      <alignment horizontal="centerContinuous"/>
    </xf>
    <xf numFmtId="3" fontId="18" fillId="2" borderId="61" xfId="0" applyNumberFormat="1" applyFont="1" applyFill="1" applyBorder="1" applyAlignment="1" applyProtection="1">
      <alignment horizontal="centerContinuous"/>
    </xf>
    <xf numFmtId="3" fontId="17" fillId="2" borderId="57" xfId="0" applyNumberFormat="1" applyFont="1" applyFill="1" applyBorder="1" applyAlignment="1" applyProtection="1">
      <alignment horizontal="centerContinuous"/>
    </xf>
    <xf numFmtId="3" fontId="17" fillId="2" borderId="61" xfId="0" applyNumberFormat="1" applyFont="1" applyFill="1" applyBorder="1" applyAlignment="1" applyProtection="1">
      <alignment horizontal="left"/>
    </xf>
    <xf numFmtId="3" fontId="17" fillId="3" borderId="0" xfId="0" applyNumberFormat="1" applyFont="1" applyFill="1" applyAlignment="1" applyProtection="1">
      <alignment horizontal="left"/>
    </xf>
    <xf numFmtId="3" fontId="17" fillId="0" borderId="84" xfId="0" applyNumberFormat="1" applyFont="1" applyBorder="1" applyAlignment="1" applyProtection="1">
      <alignment horizontal="left"/>
    </xf>
    <xf numFmtId="3" fontId="17" fillId="0" borderId="0" xfId="0" applyNumberFormat="1" applyFont="1" applyAlignment="1" applyProtection="1">
      <alignment horizontal="left"/>
    </xf>
    <xf numFmtId="3" fontId="18" fillId="2" borderId="39" xfId="0" applyNumberFormat="1" applyFont="1" applyFill="1" applyBorder="1" applyAlignment="1" applyProtection="1">
      <alignment horizontal="centerContinuous"/>
    </xf>
    <xf numFmtId="3" fontId="17" fillId="2" borderId="64" xfId="0" applyNumberFormat="1" applyFont="1" applyFill="1" applyBorder="1" applyAlignment="1" applyProtection="1">
      <alignment horizontal="centerContinuous"/>
    </xf>
    <xf numFmtId="3" fontId="17" fillId="2" borderId="0" xfId="0" applyNumberFormat="1" applyFont="1" applyFill="1" applyAlignment="1" applyProtection="1">
      <alignment horizontal="center"/>
    </xf>
    <xf numFmtId="3" fontId="17" fillId="2" borderId="43" xfId="0" applyNumberFormat="1" applyFont="1" applyFill="1" applyBorder="1" applyAlignment="1" applyProtection="1">
      <alignment horizontal="center"/>
    </xf>
    <xf numFmtId="3" fontId="17" fillId="2" borderId="17" xfId="0" applyNumberFormat="1" applyFont="1" applyFill="1" applyBorder="1" applyAlignment="1" applyProtection="1">
      <alignment horizontal="center"/>
    </xf>
    <xf numFmtId="3" fontId="17" fillId="2" borderId="68" xfId="0" applyNumberFormat="1" applyFont="1" applyFill="1" applyBorder="1" applyAlignment="1" applyProtection="1">
      <alignment horizontal="center"/>
    </xf>
    <xf numFmtId="3" fontId="17" fillId="0" borderId="39" xfId="0" applyNumberFormat="1" applyFont="1" applyBorder="1" applyAlignment="1" applyProtection="1">
      <alignment horizontal="right"/>
    </xf>
    <xf numFmtId="3" fontId="17" fillId="0" borderId="14" xfId="0" applyNumberFormat="1" applyFont="1" applyBorder="1" applyAlignment="1" applyProtection="1">
      <alignment horizontal="center"/>
    </xf>
    <xf numFmtId="3" fontId="17" fillId="0" borderId="31" xfId="0" applyNumberFormat="1" applyFont="1" applyBorder="1" applyAlignment="1" applyProtection="1">
      <alignment horizontal="left"/>
    </xf>
    <xf numFmtId="3" fontId="17" fillId="2" borderId="0" xfId="0" applyNumberFormat="1" applyFont="1" applyFill="1" applyAlignment="1" applyProtection="1">
      <alignment horizontal="right"/>
    </xf>
    <xf numFmtId="3" fontId="18" fillId="2" borderId="0" xfId="0" applyNumberFormat="1" applyFont="1" applyFill="1" applyAlignment="1" applyProtection="1">
      <alignment horizontal="right"/>
    </xf>
    <xf numFmtId="3" fontId="18" fillId="2" borderId="39" xfId="0" applyNumberFormat="1" applyFont="1" applyFill="1" applyBorder="1" applyAlignment="1" applyProtection="1">
      <alignment horizontal="right"/>
    </xf>
    <xf numFmtId="3" fontId="17" fillId="2" borderId="31" xfId="0" applyNumberFormat="1" applyFont="1" applyFill="1" applyBorder="1" applyAlignment="1" applyProtection="1">
      <alignment horizontal="right"/>
    </xf>
    <xf numFmtId="3" fontId="17" fillId="2" borderId="38" xfId="0" applyNumberFormat="1" applyFont="1" applyFill="1" applyBorder="1" applyAlignment="1" applyProtection="1">
      <alignment horizontal="right"/>
    </xf>
    <xf numFmtId="3" fontId="0" fillId="0" borderId="0" xfId="0" applyNumberFormat="1" applyAlignment="1">
      <alignment horizontal="right"/>
    </xf>
    <xf numFmtId="3" fontId="12" fillId="0" borderId="0" xfId="0" applyNumberFormat="1" applyFont="1" applyProtection="1"/>
    <xf numFmtId="3" fontId="14" fillId="0" borderId="22" xfId="0" applyNumberFormat="1" applyFont="1" applyBorder="1" applyAlignment="1" applyProtection="1">
      <alignment horizontal="centerContinuous"/>
    </xf>
    <xf numFmtId="3" fontId="14" fillId="0" borderId="34" xfId="0" applyNumberFormat="1" applyFont="1" applyBorder="1" applyAlignment="1" applyProtection="1">
      <alignment horizontal="centerContinuous"/>
    </xf>
    <xf numFmtId="3" fontId="13" fillId="0" borderId="76" xfId="0" applyNumberFormat="1" applyFont="1" applyBorder="1" applyAlignment="1" applyProtection="1">
      <alignment horizontal="center" wrapText="1"/>
    </xf>
    <xf numFmtId="3" fontId="13" fillId="0" borderId="78" xfId="0" applyNumberFormat="1" applyFont="1" applyBorder="1" applyAlignment="1" applyProtection="1">
      <alignment horizontal="center" wrapText="1"/>
    </xf>
    <xf numFmtId="3" fontId="12" fillId="0" borderId="63" xfId="0" applyNumberFormat="1" applyFont="1" applyBorder="1" applyProtection="1"/>
    <xf numFmtId="3" fontId="12" fillId="0" borderId="51" xfId="0" applyNumberFormat="1" applyFont="1" applyBorder="1" applyProtection="1"/>
    <xf numFmtId="3" fontId="12" fillId="0" borderId="31" xfId="0" applyNumberFormat="1" applyFont="1" applyBorder="1" applyProtection="1"/>
    <xf numFmtId="3" fontId="12" fillId="0" borderId="15" xfId="0" applyNumberFormat="1" applyFont="1" applyBorder="1" applyAlignment="1" applyProtection="1">
      <alignment horizontal="right"/>
    </xf>
    <xf numFmtId="3" fontId="12" fillId="0" borderId="52" xfId="0" applyNumberFormat="1" applyFont="1" applyBorder="1" applyProtection="1"/>
    <xf numFmtId="3" fontId="12" fillId="0" borderId="50" xfId="0" applyNumberFormat="1" applyFont="1" applyBorder="1" applyAlignment="1" applyProtection="1">
      <alignment horizontal="right"/>
    </xf>
    <xf numFmtId="3" fontId="12" fillId="0" borderId="51" xfId="0" applyNumberFormat="1" applyFont="1" applyBorder="1" applyAlignment="1" applyProtection="1">
      <alignment horizontal="right"/>
    </xf>
    <xf numFmtId="3" fontId="12" fillId="0" borderId="26" xfId="0" applyNumberFormat="1" applyFont="1" applyBorder="1" applyProtection="1"/>
    <xf numFmtId="3" fontId="12" fillId="0" borderId="15" xfId="0" applyNumberFormat="1" applyFont="1" applyBorder="1" applyProtection="1"/>
    <xf numFmtId="3" fontId="12" fillId="0" borderId="50" xfId="0" applyNumberFormat="1" applyFont="1" applyBorder="1" applyProtection="1"/>
    <xf numFmtId="3" fontId="12" fillId="0" borderId="44" xfId="0" applyNumberFormat="1" applyFont="1" applyBorder="1" applyProtection="1"/>
    <xf numFmtId="3" fontId="12" fillId="0" borderId="28" xfId="0" applyNumberFormat="1" applyFont="1" applyBorder="1" applyProtection="1"/>
    <xf numFmtId="3" fontId="12" fillId="0" borderId="33" xfId="0" applyNumberFormat="1" applyFont="1" applyBorder="1" applyProtection="1"/>
    <xf numFmtId="3" fontId="12" fillId="0" borderId="90" xfId="0" applyNumberFormat="1" applyFont="1" applyBorder="1" applyProtection="1"/>
    <xf numFmtId="3" fontId="17" fillId="0" borderId="50" xfId="0" applyNumberFormat="1" applyFont="1" applyBorder="1" applyAlignment="1" applyProtection="1">
      <alignment horizontal="right"/>
    </xf>
    <xf numFmtId="3" fontId="17" fillId="0" borderId="2" xfId="0" applyNumberFormat="1" applyFont="1" applyBorder="1" applyAlignment="1" applyProtection="1">
      <alignment horizontal="right"/>
    </xf>
    <xf numFmtId="3" fontId="17" fillId="0" borderId="4" xfId="0" applyNumberFormat="1" applyFont="1" applyBorder="1" applyAlignment="1" applyProtection="1">
      <alignment horizontal="right"/>
    </xf>
    <xf numFmtId="3" fontId="17" fillId="0" borderId="18" xfId="0" applyNumberFormat="1" applyFont="1" applyBorder="1" applyAlignment="1" applyProtection="1">
      <alignment horizontal="right"/>
    </xf>
    <xf numFmtId="3" fontId="17" fillId="0" borderId="40" xfId="0" applyNumberFormat="1" applyFont="1" applyBorder="1" applyAlignment="1" applyProtection="1">
      <alignment horizontal="right"/>
    </xf>
    <xf numFmtId="3" fontId="13" fillId="0" borderId="42" xfId="0" applyNumberFormat="1" applyFont="1" applyBorder="1" applyAlignment="1" applyProtection="1">
      <alignment horizontal="right"/>
    </xf>
    <xf numFmtId="3" fontId="17" fillId="0" borderId="20" xfId="0" applyNumberFormat="1" applyFont="1" applyBorder="1" applyAlignment="1" applyProtection="1">
      <alignment horizontal="right"/>
    </xf>
    <xf numFmtId="0" fontId="17" fillId="0" borderId="19" xfId="0" applyFont="1" applyBorder="1" applyAlignment="1" applyProtection="1">
      <alignment horizontal="right"/>
    </xf>
    <xf numFmtId="3" fontId="17" fillId="0" borderId="17" xfId="0" applyNumberFormat="1" applyFont="1" applyBorder="1" applyAlignment="1" applyProtection="1">
      <alignment horizontal="centerContinuous"/>
    </xf>
    <xf numFmtId="3" fontId="13" fillId="0" borderId="7" xfId="0" applyNumberFormat="1" applyFont="1" applyBorder="1" applyAlignment="1" applyProtection="1">
      <alignment horizontal="center"/>
    </xf>
    <xf numFmtId="0" fontId="17" fillId="0" borderId="53" xfId="0" applyFont="1" applyBorder="1" applyAlignment="1" applyProtection="1">
      <alignment horizontal="right"/>
    </xf>
    <xf numFmtId="0" fontId="17" fillId="0" borderId="51" xfId="0" applyFont="1" applyBorder="1" applyAlignment="1" applyProtection="1">
      <alignment horizontal="right"/>
    </xf>
    <xf numFmtId="0" fontId="17" fillId="0" borderId="15" xfId="0" applyFont="1" applyBorder="1" applyAlignment="1" applyProtection="1">
      <alignment horizontal="right"/>
    </xf>
    <xf numFmtId="37" fontId="17" fillId="2" borderId="26" xfId="0" applyNumberFormat="1" applyFont="1" applyFill="1" applyBorder="1" applyAlignment="1" applyProtection="1">
      <alignment horizontal="right"/>
    </xf>
    <xf numFmtId="37" fontId="17" fillId="2" borderId="51" xfId="0" applyNumberFormat="1" applyFont="1" applyFill="1" applyBorder="1" applyAlignment="1" applyProtection="1">
      <alignment horizontal="right"/>
    </xf>
    <xf numFmtId="37" fontId="17" fillId="2" borderId="15" xfId="0" applyNumberFormat="1" applyFont="1" applyFill="1" applyBorder="1" applyAlignment="1" applyProtection="1">
      <alignment horizontal="right"/>
    </xf>
    <xf numFmtId="37" fontId="18" fillId="0" borderId="28" xfId="0" applyNumberFormat="1" applyFont="1" applyBorder="1" applyAlignment="1" applyProtection="1">
      <alignment horizontal="right"/>
    </xf>
    <xf numFmtId="37" fontId="17" fillId="0" borderId="50" xfId="0" applyNumberFormat="1" applyFont="1" applyBorder="1" applyAlignment="1" applyProtection="1">
      <alignment horizontal="right"/>
    </xf>
    <xf numFmtId="37" fontId="17" fillId="0" borderId="26" xfId="0" applyNumberFormat="1" applyFont="1" applyBorder="1" applyAlignment="1" applyProtection="1">
      <alignment horizontal="right"/>
    </xf>
    <xf numFmtId="37" fontId="17" fillId="0" borderId="51" xfId="0" applyNumberFormat="1" applyFont="1" applyBorder="1" applyAlignment="1" applyProtection="1">
      <alignment horizontal="right"/>
    </xf>
    <xf numFmtId="37" fontId="17" fillId="0" borderId="19" xfId="0" applyNumberFormat="1" applyFont="1" applyBorder="1" applyAlignment="1" applyProtection="1">
      <alignment horizontal="right"/>
    </xf>
    <xf numFmtId="37" fontId="17" fillId="2" borderId="8" xfId="0" applyNumberFormat="1" applyFont="1" applyFill="1" applyBorder="1" applyAlignment="1" applyProtection="1">
      <alignment horizontal="right"/>
    </xf>
    <xf numFmtId="37" fontId="17" fillId="2" borderId="61" xfId="0" applyNumberFormat="1" applyFont="1" applyFill="1" applyBorder="1" applyAlignment="1" applyProtection="1">
      <alignment horizontal="right"/>
    </xf>
    <xf numFmtId="37" fontId="17" fillId="2" borderId="14" xfId="0" applyNumberFormat="1" applyFont="1" applyFill="1" applyBorder="1" applyAlignment="1" applyProtection="1">
      <alignment horizontal="right"/>
    </xf>
    <xf numFmtId="37" fontId="17" fillId="2" borderId="60" xfId="0" applyNumberFormat="1" applyFont="1" applyFill="1" applyBorder="1" applyAlignment="1" applyProtection="1">
      <alignment horizontal="right"/>
    </xf>
    <xf numFmtId="37" fontId="17" fillId="0" borderId="60" xfId="0" applyNumberFormat="1" applyFont="1" applyBorder="1" applyAlignment="1" applyProtection="1">
      <alignment horizontal="right"/>
    </xf>
    <xf numFmtId="37" fontId="17" fillId="0" borderId="38" xfId="0" applyNumberFormat="1" applyFont="1" applyBorder="1" applyAlignment="1" applyProtection="1">
      <alignment horizontal="right"/>
    </xf>
    <xf numFmtId="37" fontId="17" fillId="0" borderId="61" xfId="0" applyNumberFormat="1" applyFont="1" applyBorder="1" applyAlignment="1" applyProtection="1">
      <alignment horizontal="right"/>
    </xf>
    <xf numFmtId="37" fontId="17" fillId="0" borderId="4" xfId="0" applyNumberFormat="1" applyFont="1" applyBorder="1" applyAlignment="1" applyProtection="1">
      <alignment horizontal="right"/>
    </xf>
    <xf numFmtId="37" fontId="17" fillId="0" borderId="59" xfId="0" applyNumberFormat="1" applyFont="1" applyBorder="1" applyAlignment="1" applyProtection="1">
      <alignment horizontal="right"/>
    </xf>
    <xf numFmtId="37" fontId="17" fillId="0" borderId="91" xfId="0" applyNumberFormat="1" applyFont="1" applyBorder="1" applyAlignment="1" applyProtection="1">
      <alignment horizontal="right"/>
    </xf>
    <xf numFmtId="37" fontId="17" fillId="0" borderId="92" xfId="0" applyNumberFormat="1" applyFont="1" applyBorder="1" applyAlignment="1" applyProtection="1">
      <alignment horizontal="right"/>
    </xf>
    <xf numFmtId="37" fontId="17" fillId="2" borderId="9" xfId="0"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0" fontId="17" fillId="2" borderId="26" xfId="0" applyFont="1" applyFill="1" applyBorder="1" applyAlignment="1" applyProtection="1">
      <alignment horizontal="right"/>
    </xf>
    <xf numFmtId="0" fontId="17" fillId="2" borderId="51" xfId="0" applyFont="1" applyFill="1" applyBorder="1" applyAlignment="1" applyProtection="1">
      <alignment horizontal="right"/>
    </xf>
    <xf numFmtId="37" fontId="17" fillId="0" borderId="20" xfId="0" applyNumberFormat="1" applyFont="1" applyBorder="1" applyAlignment="1" applyProtection="1">
      <alignment horizontal="right"/>
    </xf>
    <xf numFmtId="37" fontId="17" fillId="2" borderId="44" xfId="0" applyNumberFormat="1" applyFont="1" applyFill="1" applyBorder="1" applyAlignment="1" applyProtection="1">
      <alignment horizontal="right"/>
    </xf>
    <xf numFmtId="0" fontId="17" fillId="0" borderId="70" xfId="0" applyFont="1" applyBorder="1" applyAlignment="1" applyProtection="1">
      <alignment horizontal="right"/>
    </xf>
    <xf numFmtId="0" fontId="17" fillId="0" borderId="61" xfId="0" applyFont="1" applyBorder="1" applyAlignment="1" applyProtection="1">
      <alignment horizontal="right"/>
    </xf>
    <xf numFmtId="37" fontId="17" fillId="0" borderId="43" xfId="0" applyNumberFormat="1" applyFont="1" applyBorder="1" applyAlignment="1" applyProtection="1">
      <alignment horizontal="right"/>
    </xf>
    <xf numFmtId="0" fontId="17" fillId="0" borderId="39" xfId="0" applyFont="1" applyBorder="1" applyAlignment="1" applyProtection="1">
      <alignment horizontal="right"/>
    </xf>
    <xf numFmtId="37" fontId="17" fillId="0" borderId="93" xfId="0" applyNumberFormat="1" applyFont="1" applyBorder="1" applyAlignment="1" applyProtection="1">
      <alignment horizontal="right"/>
    </xf>
    <xf numFmtId="0" fontId="17" fillId="2" borderId="38" xfId="0" applyFont="1" applyFill="1" applyBorder="1" applyAlignment="1" applyProtection="1">
      <alignment horizontal="right"/>
    </xf>
    <xf numFmtId="0" fontId="17" fillId="2" borderId="9" xfId="0" applyFont="1" applyFill="1" applyBorder="1" applyAlignment="1" applyProtection="1">
      <alignment horizontal="right"/>
    </xf>
    <xf numFmtId="0" fontId="17" fillId="2" borderId="31" xfId="0" applyFont="1" applyFill="1" applyBorder="1" applyAlignment="1" applyProtection="1">
      <alignment horizontal="right"/>
    </xf>
    <xf numFmtId="0" fontId="17" fillId="2" borderId="15" xfId="0" applyFont="1" applyFill="1" applyBorder="1" applyAlignment="1" applyProtection="1">
      <alignment horizontal="right"/>
    </xf>
    <xf numFmtId="0" fontId="18" fillId="0" borderId="28" xfId="0" applyFont="1" applyBorder="1" applyAlignment="1" applyProtection="1">
      <alignment horizontal="right"/>
    </xf>
    <xf numFmtId="0" fontId="17" fillId="0" borderId="50" xfId="0" applyFont="1" applyBorder="1" applyAlignment="1" applyProtection="1">
      <alignment horizontal="right"/>
    </xf>
    <xf numFmtId="0" fontId="17" fillId="0" borderId="20" xfId="0" applyFont="1" applyBorder="1" applyAlignment="1" applyProtection="1">
      <alignment horizontal="right"/>
    </xf>
    <xf numFmtId="0" fontId="17" fillId="0" borderId="9" xfId="0" applyFont="1" applyBorder="1" applyAlignment="1" applyProtection="1">
      <alignment horizontal="right"/>
    </xf>
    <xf numFmtId="0" fontId="17" fillId="0" borderId="94" xfId="0" applyFont="1" applyBorder="1" applyAlignment="1" applyProtection="1">
      <alignment horizontal="right"/>
    </xf>
    <xf numFmtId="0" fontId="17" fillId="0" borderId="95" xfId="0" applyFont="1" applyBorder="1" applyAlignment="1" applyProtection="1">
      <alignment horizontal="right"/>
    </xf>
    <xf numFmtId="0" fontId="36" fillId="0" borderId="31" xfId="0" applyFont="1" applyBorder="1" applyAlignment="1" applyProtection="1">
      <alignment horizontal="right"/>
    </xf>
    <xf numFmtId="0" fontId="36" fillId="0" borderId="28" xfId="0" applyFont="1" applyBorder="1" applyAlignment="1" applyProtection="1">
      <alignment horizontal="right"/>
    </xf>
    <xf numFmtId="0" fontId="36" fillId="0" borderId="33" xfId="0" applyFont="1" applyBorder="1" applyAlignment="1" applyProtection="1">
      <alignment horizontal="right"/>
    </xf>
    <xf numFmtId="0" fontId="17" fillId="2" borderId="76" xfId="0" applyFont="1" applyFill="1" applyBorder="1" applyAlignment="1" applyProtection="1">
      <alignment horizontal="right"/>
    </xf>
    <xf numFmtId="37" fontId="17" fillId="2" borderId="24" xfId="0" applyNumberFormat="1" applyFont="1" applyFill="1" applyBorder="1" applyAlignment="1" applyProtection="1">
      <alignment horizontal="right"/>
    </xf>
    <xf numFmtId="0" fontId="17" fillId="2" borderId="24" xfId="0" applyFont="1" applyFill="1" applyBorder="1" applyAlignment="1" applyProtection="1">
      <alignment horizontal="right"/>
    </xf>
    <xf numFmtId="37" fontId="17" fillId="2" borderId="77" xfId="0" applyNumberFormat="1" applyFont="1" applyFill="1" applyBorder="1" applyAlignment="1" applyProtection="1">
      <alignment horizontal="right"/>
    </xf>
    <xf numFmtId="0" fontId="17" fillId="2" borderId="43" xfId="0" applyFont="1" applyFill="1" applyBorder="1" applyAlignment="1" applyProtection="1">
      <alignment horizontal="right"/>
    </xf>
    <xf numFmtId="37" fontId="17" fillId="2" borderId="28" xfId="0" applyNumberFormat="1" applyFont="1" applyFill="1" applyBorder="1" applyAlignment="1" applyProtection="1">
      <alignment horizontal="right"/>
    </xf>
    <xf numFmtId="0" fontId="17" fillId="2" borderId="28" xfId="0" applyFont="1" applyFill="1" applyBorder="1" applyAlignment="1" applyProtection="1">
      <alignment horizontal="right"/>
    </xf>
    <xf numFmtId="37" fontId="17" fillId="2" borderId="42" xfId="0" applyNumberFormat="1" applyFont="1" applyFill="1" applyBorder="1" applyAlignment="1" applyProtection="1">
      <alignment horizontal="right"/>
    </xf>
    <xf numFmtId="0" fontId="17" fillId="0" borderId="52" xfId="0" applyFont="1" applyBorder="1" applyAlignment="1" applyProtection="1">
      <alignment horizontal="right"/>
    </xf>
    <xf numFmtId="0" fontId="4" fillId="0" borderId="52" xfId="0" applyFont="1" applyBorder="1" applyAlignment="1">
      <alignment horizontal="right"/>
    </xf>
    <xf numFmtId="0" fontId="17" fillId="2" borderId="52" xfId="0" applyFont="1" applyFill="1" applyBorder="1" applyAlignment="1" applyProtection="1">
      <alignment horizontal="right"/>
    </xf>
    <xf numFmtId="37" fontId="17" fillId="2" borderId="19" xfId="0" applyNumberFormat="1" applyFont="1" applyFill="1" applyBorder="1" applyAlignment="1" applyProtection="1">
      <alignment horizontal="right"/>
    </xf>
    <xf numFmtId="37" fontId="17" fillId="2" borderId="92" xfId="0" applyNumberFormat="1" applyFont="1" applyFill="1" applyBorder="1" applyAlignment="1" applyProtection="1">
      <alignment horizontal="right"/>
    </xf>
    <xf numFmtId="0" fontId="17" fillId="2" borderId="44" xfId="0" applyFont="1" applyFill="1" applyBorder="1" applyAlignment="1" applyProtection="1">
      <alignment horizontal="right"/>
    </xf>
    <xf numFmtId="37" fontId="17" fillId="0" borderId="42" xfId="0" applyNumberFormat="1" applyFont="1" applyBorder="1" applyAlignment="1" applyProtection="1">
      <alignment horizontal="right"/>
    </xf>
    <xf numFmtId="0" fontId="17" fillId="0" borderId="52" xfId="0" applyFont="1" applyBorder="1" applyAlignment="1" applyProtection="1"/>
    <xf numFmtId="37" fontId="17" fillId="0" borderId="28" xfId="0" applyNumberFormat="1" applyFont="1" applyBorder="1" applyAlignment="1" applyProtection="1"/>
    <xf numFmtId="0" fontId="17" fillId="0" borderId="28" xfId="0" applyFont="1" applyBorder="1" applyAlignment="1" applyProtection="1"/>
    <xf numFmtId="37" fontId="17" fillId="0" borderId="40" xfId="0" applyNumberFormat="1" applyFont="1" applyBorder="1" applyAlignment="1" applyProtection="1"/>
    <xf numFmtId="0" fontId="17" fillId="0" borderId="44" xfId="0" applyFont="1" applyBorder="1" applyAlignment="1" applyProtection="1"/>
    <xf numFmtId="37" fontId="17" fillId="0" borderId="31" xfId="0" applyNumberFormat="1" applyFont="1" applyBorder="1" applyAlignment="1" applyProtection="1"/>
    <xf numFmtId="0" fontId="17" fillId="0" borderId="31" xfId="0" applyFont="1" applyBorder="1" applyAlignment="1" applyProtection="1"/>
    <xf numFmtId="0" fontId="17" fillId="0" borderId="26" xfId="0" applyFont="1" applyBorder="1" applyAlignment="1" applyProtection="1"/>
    <xf numFmtId="0" fontId="17" fillId="0" borderId="43" xfId="0" applyFont="1" applyBorder="1" applyAlignment="1" applyProtection="1"/>
    <xf numFmtId="37" fontId="17" fillId="0" borderId="38" xfId="0" applyNumberFormat="1" applyFont="1" applyBorder="1" applyAlignment="1" applyProtection="1"/>
    <xf numFmtId="0" fontId="17" fillId="0" borderId="92" xfId="0" applyFont="1" applyBorder="1" applyAlignment="1" applyProtection="1">
      <alignment horizontal="right"/>
    </xf>
    <xf numFmtId="37" fontId="17" fillId="0" borderId="62" xfId="0" applyNumberFormat="1" applyFont="1" applyBorder="1" applyAlignment="1" applyProtection="1">
      <alignment horizontal="right"/>
    </xf>
    <xf numFmtId="37" fontId="17" fillId="0" borderId="41" xfId="0" applyNumberFormat="1" applyFont="1" applyBorder="1" applyAlignment="1" applyProtection="1">
      <alignment horizontal="right"/>
    </xf>
    <xf numFmtId="37" fontId="17" fillId="0" borderId="52" xfId="0" applyNumberFormat="1" applyFont="1" applyBorder="1" applyAlignment="1" applyProtection="1">
      <alignment horizontal="right"/>
    </xf>
    <xf numFmtId="37" fontId="17" fillId="0" borderId="8" xfId="0" applyNumberFormat="1" applyFont="1" applyBorder="1" applyAlignment="1" applyProtection="1">
      <alignment horizontal="right"/>
    </xf>
    <xf numFmtId="37" fontId="17" fillId="2" borderId="62" xfId="0" applyNumberFormat="1" applyFont="1" applyFill="1" applyBorder="1" applyAlignment="1" applyProtection="1">
      <alignment horizontal="right"/>
    </xf>
    <xf numFmtId="37" fontId="17" fillId="2" borderId="41" xfId="0" applyNumberFormat="1" applyFont="1" applyFill="1" applyBorder="1" applyAlignment="1" applyProtection="1">
      <alignment horizontal="right"/>
    </xf>
    <xf numFmtId="37" fontId="17" fillId="0" borderId="53" xfId="0" applyNumberFormat="1" applyFont="1" applyBorder="1" applyAlignment="1" applyProtection="1">
      <alignment horizontal="right"/>
    </xf>
    <xf numFmtId="0" fontId="17" fillId="0" borderId="26" xfId="0" applyFont="1" applyBorder="1" applyAlignment="1" applyProtection="1">
      <alignment horizontal="right"/>
    </xf>
    <xf numFmtId="0" fontId="17" fillId="0" borderId="96" xfId="0" applyFont="1" applyBorder="1" applyAlignment="1" applyProtection="1">
      <alignment horizontal="right"/>
    </xf>
    <xf numFmtId="0" fontId="17" fillId="0" borderId="4" xfId="0" applyFont="1" applyBorder="1" applyAlignment="1" applyProtection="1">
      <alignment horizontal="right"/>
    </xf>
    <xf numFmtId="0" fontId="15" fillId="0" borderId="43" xfId="0" applyFont="1" applyBorder="1" applyAlignment="1" applyProtection="1">
      <alignment horizontal="right"/>
    </xf>
    <xf numFmtId="0" fontId="15" fillId="0" borderId="4" xfId="0" applyFont="1" applyBorder="1" applyAlignment="1" applyProtection="1">
      <alignment horizontal="right"/>
    </xf>
    <xf numFmtId="37" fontId="15" fillId="0" borderId="31" xfId="0" applyNumberFormat="1" applyFont="1" applyBorder="1" applyAlignment="1" applyProtection="1">
      <alignment horizontal="right"/>
    </xf>
    <xf numFmtId="37" fontId="15" fillId="0" borderId="40" xfId="0" applyNumberFormat="1" applyFont="1" applyBorder="1" applyAlignment="1" applyProtection="1">
      <alignment horizontal="right"/>
    </xf>
    <xf numFmtId="37" fontId="15" fillId="0" borderId="44" xfId="0" applyNumberFormat="1" applyFont="1" applyBorder="1" applyAlignment="1" applyProtection="1">
      <alignment horizontal="right"/>
    </xf>
    <xf numFmtId="37" fontId="15" fillId="0" borderId="52" xfId="0" applyNumberFormat="1" applyFont="1" applyBorder="1" applyAlignment="1" applyProtection="1">
      <alignment horizontal="right"/>
    </xf>
    <xf numFmtId="37" fontId="15" fillId="0" borderId="42" xfId="0" applyNumberFormat="1" applyFont="1" applyBorder="1" applyAlignment="1" applyProtection="1">
      <alignment horizontal="right"/>
    </xf>
    <xf numFmtId="37" fontId="15" fillId="0" borderId="63" xfId="0" applyNumberFormat="1" applyFont="1" applyBorder="1" applyAlignment="1" applyProtection="1">
      <alignment horizontal="right"/>
    </xf>
    <xf numFmtId="37" fontId="15" fillId="0" borderId="47" xfId="0" applyNumberFormat="1" applyFont="1" applyBorder="1" applyAlignment="1" applyProtection="1">
      <alignment horizontal="right"/>
    </xf>
    <xf numFmtId="37" fontId="15" fillId="0" borderId="28" xfId="0" applyNumberFormat="1" applyFont="1" applyBorder="1" applyAlignment="1" applyProtection="1">
      <alignment horizontal="right"/>
    </xf>
    <xf numFmtId="37" fontId="15" fillId="0" borderId="38" xfId="0" applyNumberFormat="1" applyFont="1" applyBorder="1" applyAlignment="1" applyProtection="1">
      <alignment horizontal="right"/>
    </xf>
    <xf numFmtId="37" fontId="15" fillId="0" borderId="4" xfId="0" applyNumberFormat="1" applyFont="1" applyBorder="1" applyAlignment="1" applyProtection="1">
      <alignment horizontal="right"/>
    </xf>
    <xf numFmtId="37" fontId="15" fillId="0" borderId="19" xfId="0" applyNumberFormat="1" applyFont="1" applyBorder="1" applyAlignment="1" applyProtection="1">
      <alignment horizontal="right"/>
    </xf>
    <xf numFmtId="37" fontId="15" fillId="0" borderId="20" xfId="0" applyNumberFormat="1" applyFont="1" applyBorder="1" applyAlignment="1" applyProtection="1">
      <alignment horizontal="right"/>
    </xf>
    <xf numFmtId="37" fontId="15" fillId="0" borderId="26" xfId="0" applyNumberFormat="1" applyFont="1" applyBorder="1" applyAlignment="1" applyProtection="1">
      <alignment horizontal="right"/>
    </xf>
    <xf numFmtId="37" fontId="15" fillId="0" borderId="50"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15" fillId="0" borderId="43" xfId="0" applyNumberFormat="1" applyFont="1" applyBorder="1" applyAlignment="1" applyProtection="1">
      <alignment horizontal="right"/>
    </xf>
    <xf numFmtId="37" fontId="15" fillId="0" borderId="9" xfId="0" applyNumberFormat="1" applyFont="1" applyBorder="1" applyAlignment="1" applyProtection="1">
      <alignment horizontal="right"/>
    </xf>
    <xf numFmtId="37" fontId="15" fillId="0" borderId="51" xfId="0" applyNumberFormat="1" applyFont="1" applyBorder="1" applyAlignment="1" applyProtection="1">
      <alignment horizontal="right"/>
    </xf>
    <xf numFmtId="3" fontId="15" fillId="0" borderId="43" xfId="0" applyNumberFormat="1" applyFont="1" applyBorder="1" applyAlignment="1" applyProtection="1">
      <alignment horizontal="right"/>
    </xf>
    <xf numFmtId="3" fontId="15" fillId="0" borderId="9" xfId="0" applyNumberFormat="1" applyFont="1" applyBorder="1" applyAlignment="1" applyProtection="1">
      <alignment horizontal="right"/>
    </xf>
    <xf numFmtId="3" fontId="15" fillId="0" borderId="31" xfId="0" applyNumberFormat="1" applyFont="1" applyBorder="1" applyAlignment="1" applyProtection="1">
      <alignment horizontal="right"/>
    </xf>
    <xf numFmtId="3" fontId="15" fillId="0" borderId="15" xfId="0" applyNumberFormat="1" applyFont="1" applyBorder="1" applyAlignment="1" applyProtection="1">
      <alignment horizontal="right"/>
    </xf>
    <xf numFmtId="3" fontId="15" fillId="0" borderId="44" xfId="0" applyNumberFormat="1" applyFont="1" applyBorder="1" applyAlignment="1" applyProtection="1">
      <alignment horizontal="right"/>
    </xf>
    <xf numFmtId="3" fontId="15" fillId="0" borderId="52" xfId="0" applyNumberFormat="1" applyFont="1" applyBorder="1" applyAlignment="1" applyProtection="1">
      <alignment horizontal="right"/>
    </xf>
    <xf numFmtId="3" fontId="15" fillId="0" borderId="50" xfId="0" applyNumberFormat="1" applyFont="1" applyBorder="1" applyAlignment="1" applyProtection="1">
      <alignment horizontal="right"/>
    </xf>
    <xf numFmtId="3" fontId="15" fillId="0" borderId="63" xfId="0" applyNumberFormat="1" applyFont="1" applyBorder="1" applyAlignment="1" applyProtection="1">
      <alignment horizontal="right"/>
    </xf>
    <xf numFmtId="3" fontId="15" fillId="0" borderId="51" xfId="0" applyNumberFormat="1" applyFont="1" applyBorder="1" applyAlignment="1" applyProtection="1">
      <alignment horizontal="right"/>
    </xf>
    <xf numFmtId="3" fontId="15" fillId="0" borderId="28" xfId="0" applyNumberFormat="1" applyFont="1" applyBorder="1" applyAlignment="1" applyProtection="1">
      <alignment horizontal="right"/>
    </xf>
    <xf numFmtId="3" fontId="15" fillId="0" borderId="38" xfId="0" applyNumberFormat="1" applyFont="1" applyBorder="1" applyAlignment="1" applyProtection="1">
      <alignment horizontal="right"/>
    </xf>
    <xf numFmtId="3" fontId="15" fillId="0" borderId="19" xfId="0" applyNumberFormat="1" applyFont="1" applyBorder="1" applyAlignment="1" applyProtection="1">
      <alignment horizontal="right"/>
    </xf>
    <xf numFmtId="3" fontId="15" fillId="0" borderId="20" xfId="0" applyNumberFormat="1" applyFont="1" applyBorder="1" applyAlignment="1" applyProtection="1">
      <alignment horizontal="right"/>
    </xf>
    <xf numFmtId="3" fontId="15" fillId="0" borderId="26" xfId="0" applyNumberFormat="1" applyFont="1" applyBorder="1" applyAlignment="1" applyProtection="1">
      <alignment horizontal="right"/>
    </xf>
    <xf numFmtId="3" fontId="15" fillId="0" borderId="4" xfId="0" applyNumberFormat="1" applyFont="1" applyBorder="1" applyAlignment="1" applyProtection="1">
      <alignment horizontal="right"/>
    </xf>
    <xf numFmtId="3" fontId="15" fillId="0" borderId="40" xfId="0" applyNumberFormat="1" applyFont="1" applyBorder="1" applyAlignment="1" applyProtection="1">
      <alignment horizontal="right"/>
    </xf>
    <xf numFmtId="3" fontId="15" fillId="0" borderId="42" xfId="0" applyNumberFormat="1" applyFont="1" applyBorder="1" applyAlignment="1" applyProtection="1">
      <alignment horizontal="right"/>
    </xf>
    <xf numFmtId="3" fontId="15" fillId="0" borderId="47" xfId="0" applyNumberFormat="1" applyFont="1" applyBorder="1" applyAlignment="1" applyProtection="1">
      <alignment horizontal="right"/>
    </xf>
    <xf numFmtId="3" fontId="15" fillId="0" borderId="94" xfId="0" applyNumberFormat="1" applyFont="1" applyBorder="1" applyAlignment="1" applyProtection="1">
      <alignment horizontal="right"/>
    </xf>
    <xf numFmtId="3" fontId="17" fillId="0" borderId="53" xfId="0" applyNumberFormat="1" applyFont="1" applyBorder="1" applyAlignment="1" applyProtection="1">
      <alignment horizontal="right"/>
    </xf>
    <xf numFmtId="3" fontId="17" fillId="0" borderId="51" xfId="0" applyNumberFormat="1" applyFont="1" applyBorder="1" applyAlignment="1" applyProtection="1">
      <alignment horizontal="right"/>
    </xf>
    <xf numFmtId="3" fontId="17" fillId="2" borderId="15" xfId="0" applyNumberFormat="1" applyFont="1" applyFill="1" applyBorder="1" applyAlignment="1" applyProtection="1">
      <alignment horizontal="right"/>
    </xf>
    <xf numFmtId="3" fontId="17" fillId="0" borderId="19" xfId="0" applyNumberFormat="1" applyFont="1" applyBorder="1" applyAlignment="1" applyProtection="1">
      <alignment horizontal="right"/>
    </xf>
    <xf numFmtId="3" fontId="17" fillId="0" borderId="38" xfId="0" applyNumberFormat="1" applyFont="1" applyBorder="1" applyAlignment="1" applyProtection="1">
      <alignment horizontal="right"/>
    </xf>
    <xf numFmtId="3" fontId="17" fillId="0" borderId="9" xfId="0" applyNumberFormat="1" applyFont="1" applyBorder="1" applyAlignment="1" applyProtection="1">
      <alignment horizontal="right"/>
    </xf>
    <xf numFmtId="3" fontId="17" fillId="2" borderId="9" xfId="0" applyNumberFormat="1" applyFont="1" applyFill="1" applyBorder="1" applyAlignment="1" applyProtection="1">
      <alignment horizontal="right"/>
    </xf>
    <xf numFmtId="3" fontId="17" fillId="0" borderId="15" xfId="0" applyNumberFormat="1" applyFont="1" applyBorder="1" applyAlignment="1" applyProtection="1">
      <alignment horizontal="right"/>
    </xf>
    <xf numFmtId="3" fontId="17" fillId="0" borderId="26" xfId="0" applyNumberFormat="1" applyFont="1" applyBorder="1" applyAlignment="1" applyProtection="1">
      <alignment horizontal="right"/>
    </xf>
    <xf numFmtId="3" fontId="17" fillId="0" borderId="14" xfId="0" applyNumberFormat="1" applyFont="1" applyBorder="1" applyAlignment="1" applyProtection="1"/>
    <xf numFmtId="3" fontId="17" fillId="0" borderId="31" xfId="0" applyNumberFormat="1" applyFont="1" applyBorder="1" applyAlignment="1" applyProtection="1"/>
    <xf numFmtId="3" fontId="17" fillId="0" borderId="44" xfId="0" applyNumberFormat="1" applyFont="1" applyBorder="1" applyAlignment="1" applyProtection="1"/>
    <xf numFmtId="3" fontId="17" fillId="0" borderId="28" xfId="0" applyNumberFormat="1" applyFont="1" applyBorder="1" applyAlignment="1" applyProtection="1"/>
    <xf numFmtId="3" fontId="17" fillId="0" borderId="52" xfId="0" applyNumberFormat="1" applyFont="1" applyBorder="1" applyAlignment="1" applyProtection="1"/>
    <xf numFmtId="37" fontId="17" fillId="0" borderId="14" xfId="0" applyNumberFormat="1" applyFont="1" applyBorder="1" applyAlignment="1" applyProtection="1"/>
    <xf numFmtId="37" fontId="17" fillId="0" borderId="44" xfId="0" applyNumberFormat="1" applyFont="1" applyBorder="1" applyAlignment="1" applyProtection="1"/>
    <xf numFmtId="0" fontId="17" fillId="3" borderId="44" xfId="0" applyFont="1" applyFill="1" applyBorder="1" applyAlignment="1" applyProtection="1">
      <alignment horizontal="right"/>
    </xf>
    <xf numFmtId="37" fontId="17" fillId="3" borderId="14" xfId="0" applyNumberFormat="1" applyFont="1" applyFill="1" applyBorder="1" applyAlignment="1" applyProtection="1">
      <alignment horizontal="right"/>
    </xf>
    <xf numFmtId="37" fontId="17" fillId="3" borderId="31" xfId="0" applyNumberFormat="1" applyFont="1" applyFill="1" applyBorder="1" applyAlignment="1" applyProtection="1">
      <alignment horizontal="right"/>
    </xf>
    <xf numFmtId="0" fontId="17" fillId="3" borderId="14" xfId="0" applyFont="1" applyFill="1" applyBorder="1" applyAlignment="1" applyProtection="1">
      <alignment horizontal="right"/>
    </xf>
    <xf numFmtId="37" fontId="17" fillId="3" borderId="39" xfId="0" applyNumberFormat="1" applyFont="1" applyFill="1" applyBorder="1" applyAlignment="1" applyProtection="1">
      <alignment horizontal="right"/>
    </xf>
    <xf numFmtId="37" fontId="17" fillId="3" borderId="15" xfId="0" applyNumberFormat="1" applyFont="1" applyFill="1" applyBorder="1" applyAlignment="1" applyProtection="1">
      <alignment horizontal="right"/>
    </xf>
    <xf numFmtId="0" fontId="17" fillId="3" borderId="28" xfId="0" applyFont="1" applyFill="1" applyBorder="1" applyAlignment="1" applyProtection="1">
      <alignment horizontal="right"/>
    </xf>
    <xf numFmtId="0" fontId="17" fillId="3" borderId="52" xfId="0" applyFont="1" applyFill="1" applyBorder="1" applyAlignment="1" applyProtection="1">
      <alignment horizontal="right"/>
    </xf>
    <xf numFmtId="0" fontId="17" fillId="3" borderId="31" xfId="0" applyFont="1" applyFill="1" applyBorder="1" applyAlignment="1" applyProtection="1">
      <alignment horizontal="right"/>
    </xf>
    <xf numFmtId="0" fontId="17" fillId="3" borderId="19" xfId="0" applyFont="1" applyFill="1" applyBorder="1" applyAlignment="1" applyProtection="1">
      <alignment horizontal="right"/>
    </xf>
    <xf numFmtId="0" fontId="17" fillId="3" borderId="97" xfId="0" applyFont="1" applyFill="1" applyBorder="1" applyAlignment="1" applyProtection="1">
      <alignment horizontal="right"/>
    </xf>
    <xf numFmtId="0" fontId="17" fillId="3" borderId="20" xfId="0" applyFont="1" applyFill="1" applyBorder="1" applyAlignment="1" applyProtection="1">
      <alignment horizontal="right"/>
    </xf>
    <xf numFmtId="37" fontId="17" fillId="3" borderId="44" xfId="0" applyNumberFormat="1" applyFont="1" applyFill="1" applyBorder="1" applyAlignment="1" applyProtection="1">
      <alignment horizontal="right"/>
    </xf>
    <xf numFmtId="0" fontId="17" fillId="3" borderId="53" xfId="0" applyFont="1" applyFill="1" applyBorder="1" applyAlignment="1" applyProtection="1">
      <alignment horizontal="right"/>
    </xf>
    <xf numFmtId="37" fontId="17" fillId="3" borderId="28" xfId="0" applyNumberFormat="1" applyFont="1" applyFill="1" applyBorder="1" applyAlignment="1" applyProtection="1">
      <alignment horizontal="right"/>
    </xf>
    <xf numFmtId="0" fontId="17" fillId="3" borderId="98" xfId="0" applyFont="1" applyFill="1" applyBorder="1" applyAlignment="1" applyProtection="1">
      <alignment horizontal="right"/>
    </xf>
    <xf numFmtId="0" fontId="17" fillId="3" borderId="33" xfId="0" applyFont="1" applyFill="1" applyBorder="1" applyAlignment="1" applyProtection="1">
      <alignment horizontal="right"/>
    </xf>
    <xf numFmtId="37" fontId="17" fillId="3" borderId="33" xfId="0" applyNumberFormat="1" applyFont="1" applyFill="1" applyBorder="1" applyAlignment="1" applyProtection="1">
      <alignment horizontal="right"/>
    </xf>
    <xf numFmtId="37" fontId="17" fillId="3" borderId="48" xfId="0" applyNumberFormat="1" applyFont="1" applyFill="1" applyBorder="1" applyAlignment="1" applyProtection="1">
      <alignment horizontal="right"/>
    </xf>
    <xf numFmtId="0" fontId="42" fillId="0" borderId="5" xfId="0" applyFont="1" applyBorder="1" applyProtection="1"/>
    <xf numFmtId="0" fontId="43" fillId="0" borderId="17" xfId="0" applyFont="1" applyBorder="1"/>
    <xf numFmtId="0" fontId="13" fillId="0" borderId="63" xfId="0" applyFont="1" applyBorder="1"/>
    <xf numFmtId="0" fontId="13" fillId="0" borderId="38" xfId="0" applyFont="1" applyBorder="1"/>
    <xf numFmtId="0" fontId="13" fillId="0" borderId="43" xfId="0" applyFont="1" applyBorder="1"/>
    <xf numFmtId="0" fontId="13" fillId="0" borderId="31" xfId="0" applyFont="1" applyBorder="1"/>
    <xf numFmtId="0" fontId="13" fillId="0" borderId="44" xfId="0" applyFont="1" applyBorder="1"/>
    <xf numFmtId="0" fontId="4" fillId="0" borderId="38" xfId="0" applyFont="1" applyBorder="1" applyAlignment="1">
      <alignment horizontal="left"/>
    </xf>
    <xf numFmtId="0" fontId="4" fillId="0" borderId="57" xfId="0" applyFont="1" applyBorder="1"/>
    <xf numFmtId="0" fontId="4" fillId="0" borderId="31" xfId="0" applyFont="1" applyBorder="1" applyAlignment="1">
      <alignment horizontal="right"/>
    </xf>
    <xf numFmtId="37" fontId="4" fillId="0" borderId="31" xfId="0" applyNumberFormat="1" applyFont="1" applyBorder="1" applyAlignment="1" applyProtection="1">
      <alignment horizontal="right"/>
    </xf>
    <xf numFmtId="37" fontId="4" fillId="0" borderId="39" xfId="0" applyNumberFormat="1" applyFont="1" applyBorder="1" applyAlignment="1" applyProtection="1">
      <alignment horizontal="right"/>
    </xf>
    <xf numFmtId="37" fontId="4" fillId="0" borderId="93" xfId="0" applyNumberFormat="1" applyFont="1" applyBorder="1" applyAlignment="1" applyProtection="1">
      <alignment horizontal="right"/>
    </xf>
    <xf numFmtId="0" fontId="4" fillId="0" borderId="38" xfId="0" applyFont="1" applyBorder="1" applyAlignment="1">
      <alignment horizontal="right"/>
    </xf>
    <xf numFmtId="37" fontId="4" fillId="0" borderId="38" xfId="0" applyNumberFormat="1" applyFont="1" applyBorder="1" applyAlignment="1" applyProtection="1">
      <alignment horizontal="right"/>
    </xf>
    <xf numFmtId="37" fontId="4" fillId="0" borderId="0" xfId="0" applyNumberFormat="1" applyFont="1" applyAlignment="1" applyProtection="1">
      <alignment horizontal="right"/>
    </xf>
    <xf numFmtId="0" fontId="13" fillId="0" borderId="53" xfId="0" applyFont="1" applyBorder="1" applyAlignment="1">
      <alignment horizontal="centerContinuous" vertical="top"/>
    </xf>
    <xf numFmtId="0" fontId="4" fillId="0" borderId="46" xfId="0" applyFont="1" applyBorder="1" applyAlignment="1">
      <alignment horizontal="centerContinuous"/>
    </xf>
    <xf numFmtId="0" fontId="13" fillId="0" borderId="54" xfId="0" applyFont="1" applyBorder="1" applyAlignment="1">
      <alignment horizontal="centerContinuous" vertical="top"/>
    </xf>
    <xf numFmtId="0" fontId="13" fillId="0" borderId="0" xfId="0" applyFont="1" applyAlignment="1">
      <alignment horizontal="centerContinuous"/>
    </xf>
    <xf numFmtId="0" fontId="13" fillId="0" borderId="57" xfId="0" applyFont="1" applyBorder="1" applyAlignment="1">
      <alignment horizontal="centerContinuous"/>
    </xf>
    <xf numFmtId="0" fontId="13" fillId="0" borderId="39" xfId="0" applyFont="1" applyBorder="1" applyAlignment="1">
      <alignment horizontal="centerContinuous"/>
    </xf>
    <xf numFmtId="0" fontId="13" fillId="0" borderId="59" xfId="0" applyFont="1" applyBorder="1" applyAlignment="1">
      <alignment horizontal="centerContinuous"/>
    </xf>
    <xf numFmtId="0" fontId="13" fillId="0" borderId="26" xfId="0" applyFont="1" applyBorder="1" applyAlignment="1">
      <alignment horizontal="center"/>
    </xf>
    <xf numFmtId="0" fontId="4" fillId="0" borderId="8" xfId="0" applyFont="1" applyBorder="1" applyAlignment="1">
      <alignment horizontal="center"/>
    </xf>
    <xf numFmtId="0" fontId="4" fillId="0" borderId="38" xfId="0" applyFont="1" applyBorder="1" applyAlignment="1">
      <alignment horizontal="center"/>
    </xf>
    <xf numFmtId="0" fontId="4" fillId="0" borderId="57" xfId="0" applyFont="1" applyBorder="1" applyAlignment="1">
      <alignment horizontal="center"/>
    </xf>
    <xf numFmtId="0" fontId="4" fillId="0" borderId="43" xfId="0" applyFont="1" applyBorder="1" applyAlignment="1">
      <alignment horizontal="center"/>
    </xf>
    <xf numFmtId="3" fontId="4" fillId="0" borderId="43" xfId="0" applyNumberFormat="1" applyFont="1" applyBorder="1" applyAlignment="1" applyProtection="1">
      <alignment horizontal="right"/>
    </xf>
    <xf numFmtId="3" fontId="4" fillId="0" borderId="4" xfId="0" applyNumberFormat="1" applyFont="1" applyBorder="1" applyAlignment="1" applyProtection="1">
      <alignment horizontal="right"/>
    </xf>
    <xf numFmtId="3" fontId="4" fillId="0" borderId="44" xfId="0" applyNumberFormat="1" applyFont="1" applyBorder="1" applyAlignment="1" applyProtection="1">
      <alignment horizontal="right"/>
    </xf>
    <xf numFmtId="3" fontId="4" fillId="0" borderId="40" xfId="0" applyNumberFormat="1" applyFont="1" applyBorder="1" applyAlignment="1" applyProtection="1">
      <alignment horizontal="right"/>
    </xf>
    <xf numFmtId="3" fontId="4" fillId="0" borderId="44" xfId="0" applyNumberFormat="1" applyFont="1" applyBorder="1" applyAlignment="1">
      <alignment horizontal="right"/>
    </xf>
    <xf numFmtId="0" fontId="4" fillId="0" borderId="8" xfId="0" applyFont="1" applyBorder="1" applyAlignment="1">
      <alignment horizontal="right"/>
    </xf>
    <xf numFmtId="3" fontId="4" fillId="0" borderId="31" xfId="0" applyNumberFormat="1" applyFont="1" applyBorder="1" applyAlignment="1" applyProtection="1">
      <alignment horizontal="right"/>
    </xf>
    <xf numFmtId="4" fontId="17" fillId="0" borderId="31" xfId="0" applyNumberFormat="1" applyFont="1" applyBorder="1" applyAlignment="1" applyProtection="1">
      <alignment horizontal="center"/>
    </xf>
    <xf numFmtId="4" fontId="17" fillId="0" borderId="31" xfId="0" applyNumberFormat="1" applyFont="1" applyBorder="1" applyProtection="1"/>
    <xf numFmtId="4" fontId="17" fillId="0" borderId="15" xfId="0" applyNumberFormat="1" applyFont="1" applyBorder="1" applyProtection="1"/>
    <xf numFmtId="4" fontId="17" fillId="0" borderId="28" xfId="0" applyNumberFormat="1" applyFont="1" applyBorder="1" applyAlignment="1" applyProtection="1">
      <alignment horizontal="center"/>
    </xf>
    <xf numFmtId="4" fontId="17" fillId="0" borderId="28" xfId="0" applyNumberFormat="1" applyFont="1" applyBorder="1" applyProtection="1"/>
    <xf numFmtId="4" fontId="17" fillId="0" borderId="28" xfId="0" applyNumberFormat="1" applyFont="1" applyBorder="1" applyAlignment="1" applyProtection="1">
      <alignment horizontal="left"/>
    </xf>
    <xf numFmtId="4" fontId="17" fillId="0" borderId="28" xfId="0" applyNumberFormat="1" applyFont="1" applyBorder="1" applyAlignment="1" applyProtection="1">
      <alignment horizontal="centerContinuous"/>
    </xf>
    <xf numFmtId="4" fontId="17" fillId="0" borderId="19" xfId="0" applyNumberFormat="1" applyFont="1" applyBorder="1" applyAlignment="1" applyProtection="1">
      <alignment horizontal="center"/>
    </xf>
    <xf numFmtId="4" fontId="17" fillId="0" borderId="20" xfId="0" applyNumberFormat="1" applyFont="1" applyBorder="1" applyAlignment="1" applyProtection="1">
      <alignment horizontal="center"/>
    </xf>
    <xf numFmtId="37" fontId="4" fillId="0" borderId="99" xfId="0" applyNumberFormat="1" applyFont="1" applyBorder="1" applyProtection="1"/>
    <xf numFmtId="39" fontId="4" fillId="0" borderId="99" xfId="0" applyNumberFormat="1" applyFont="1" applyBorder="1" applyProtection="1"/>
    <xf numFmtId="37" fontId="4" fillId="0" borderId="100" xfId="0" applyNumberFormat="1" applyFont="1" applyBorder="1" applyProtection="1"/>
    <xf numFmtId="39" fontId="4" fillId="0" borderId="100" xfId="0" applyNumberFormat="1" applyFont="1" applyBorder="1" applyProtection="1"/>
    <xf numFmtId="0" fontId="4" fillId="0" borderId="100" xfId="0" applyFont="1" applyBorder="1"/>
    <xf numFmtId="0" fontId="8" fillId="0" borderId="0" xfId="0" applyFont="1" applyAlignment="1">
      <alignment horizontal="left" vertical="center"/>
    </xf>
    <xf numFmtId="0" fontId="0" fillId="0" borderId="0" xfId="0" applyAlignment="1">
      <alignment horizontal="left" vertical="center"/>
    </xf>
    <xf numFmtId="0" fontId="44" fillId="0" borderId="0" xfId="0" applyFont="1"/>
    <xf numFmtId="0" fontId="45" fillId="0" borderId="0" xfId="0" applyFont="1" applyAlignment="1">
      <alignment horizontal="center"/>
    </xf>
    <xf numFmtId="0" fontId="44" fillId="0" borderId="0" xfId="0" applyFont="1" applyAlignment="1">
      <alignment horizontal="center"/>
    </xf>
    <xf numFmtId="0" fontId="46" fillId="0" borderId="0" xfId="0" applyFont="1"/>
    <xf numFmtId="0" fontId="49" fillId="0" borderId="0" xfId="0" applyFont="1" applyAlignment="1">
      <alignment horizontal="center"/>
    </xf>
    <xf numFmtId="0" fontId="52" fillId="0" borderId="0" xfId="0" applyFont="1"/>
    <xf numFmtId="0" fontId="54" fillId="0" borderId="0" xfId="0" applyFont="1" applyAlignment="1">
      <alignment horizontal="center"/>
    </xf>
    <xf numFmtId="0" fontId="55" fillId="0" borderId="0" xfId="0" applyFont="1"/>
    <xf numFmtId="0" fontId="79" fillId="0" borderId="0" xfId="0" applyFont="1" applyAlignment="1">
      <alignment horizontal="left" indent="2"/>
    </xf>
    <xf numFmtId="0" fontId="79" fillId="0" borderId="0" xfId="0" applyFont="1"/>
    <xf numFmtId="0" fontId="35" fillId="0" borderId="0" xfId="0" applyFont="1" applyAlignment="1">
      <alignment horizontal="center"/>
    </xf>
    <xf numFmtId="0" fontId="0" fillId="0" borderId="0" xfId="0" applyAlignment="1">
      <alignment horizontal="right"/>
    </xf>
    <xf numFmtId="0" fontId="35" fillId="0" borderId="0" xfId="0" applyFont="1" applyAlignment="1">
      <alignment horizontal="right"/>
    </xf>
    <xf numFmtId="0" fontId="79" fillId="0" borderId="0" xfId="0" applyFont="1" applyAlignment="1">
      <alignment horizontal="right"/>
    </xf>
    <xf numFmtId="0" fontId="56" fillId="0" borderId="0" xfId="0" applyFont="1"/>
    <xf numFmtId="0" fontId="35" fillId="0" borderId="0" xfId="0" applyFont="1" applyAlignment="1">
      <alignment horizontal="justify"/>
    </xf>
    <xf numFmtId="0" fontId="35" fillId="0" borderId="0" xfId="0" applyFont="1" applyAlignment="1">
      <alignment horizontal="left"/>
    </xf>
    <xf numFmtId="0" fontId="55" fillId="0" borderId="0" xfId="0" applyFont="1" applyAlignment="1">
      <alignment horizontal="center"/>
    </xf>
    <xf numFmtId="0" fontId="35" fillId="0" borderId="0" xfId="0" applyFont="1" applyAlignment="1">
      <alignment vertical="top" wrapText="1"/>
    </xf>
    <xf numFmtId="0" fontId="35" fillId="0" borderId="0" xfId="0" applyFont="1" applyAlignment="1">
      <alignment horizontal="justify" vertical="top" wrapText="1"/>
    </xf>
    <xf numFmtId="0" fontId="64" fillId="0" borderId="0" xfId="0" applyFont="1" applyAlignment="1">
      <alignment horizontal="center"/>
    </xf>
    <xf numFmtId="0" fontId="8" fillId="0" borderId="101" xfId="0" applyFont="1" applyBorder="1" applyAlignment="1">
      <alignment vertical="top" wrapText="1"/>
    </xf>
    <xf numFmtId="0" fontId="8" fillId="0" borderId="102" xfId="0" applyFont="1" applyBorder="1" applyAlignment="1">
      <alignment horizontal="center" vertical="top" wrapText="1"/>
    </xf>
    <xf numFmtId="0" fontId="8" fillId="0" borderId="103" xfId="0" applyFont="1" applyBorder="1" applyAlignment="1">
      <alignment horizontal="center" vertical="top" wrapText="1"/>
    </xf>
    <xf numFmtId="0" fontId="8" fillId="0" borderId="104" xfId="0" applyFont="1" applyBorder="1" applyAlignment="1">
      <alignment horizontal="center" vertical="top" wrapText="1"/>
    </xf>
    <xf numFmtId="0" fontId="4" fillId="0" borderId="105" xfId="0" applyFont="1" applyBorder="1" applyAlignment="1">
      <alignment vertical="top" wrapText="1"/>
    </xf>
    <xf numFmtId="0" fontId="4" fillId="0" borderId="106" xfId="0" applyFont="1" applyBorder="1" applyAlignment="1">
      <alignment vertical="top" wrapText="1"/>
    </xf>
    <xf numFmtId="0" fontId="4" fillId="0" borderId="107" xfId="0" applyFont="1" applyBorder="1" applyAlignment="1">
      <alignment vertical="top" wrapText="1"/>
    </xf>
    <xf numFmtId="0" fontId="4" fillId="0" borderId="108" xfId="0" applyFont="1" applyBorder="1" applyAlignment="1">
      <alignment vertical="top" wrapText="1"/>
    </xf>
    <xf numFmtId="0" fontId="8" fillId="0" borderId="101" xfId="0" applyFont="1" applyBorder="1" applyAlignment="1">
      <alignment horizontal="center" vertical="top" wrapText="1"/>
    </xf>
    <xf numFmtId="0" fontId="4" fillId="0" borderId="0" xfId="0" applyFont="1" applyAlignment="1">
      <alignment horizontal="center"/>
    </xf>
    <xf numFmtId="0" fontId="0" fillId="0" borderId="0" xfId="0" applyFill="1"/>
    <xf numFmtId="0" fontId="8" fillId="0" borderId="0" xfId="0" applyFont="1" applyFill="1" applyAlignment="1">
      <alignment horizontal="center"/>
    </xf>
    <xf numFmtId="0" fontId="8" fillId="0" borderId="109" xfId="0" applyFont="1" applyFill="1" applyBorder="1" applyAlignment="1">
      <alignment horizontal="center"/>
    </xf>
    <xf numFmtId="0" fontId="4" fillId="0" borderId="109" xfId="0" applyFont="1" applyFill="1" applyBorder="1"/>
    <xf numFmtId="0" fontId="4" fillId="0" borderId="100" xfId="0" applyFont="1" applyFill="1" applyBorder="1"/>
    <xf numFmtId="39" fontId="4" fillId="0" borderId="109" xfId="0" applyNumberFormat="1" applyFont="1" applyBorder="1"/>
    <xf numFmtId="39" fontId="4" fillId="0" borderId="0" xfId="0" applyNumberFormat="1" applyFont="1" applyBorder="1"/>
    <xf numFmtId="39" fontId="4" fillId="0" borderId="110" xfId="0" applyNumberFormat="1" applyFont="1" applyBorder="1"/>
    <xf numFmtId="3" fontId="17" fillId="4" borderId="8" xfId="0" applyNumberFormat="1" applyFont="1" applyFill="1" applyBorder="1" applyAlignment="1" applyProtection="1">
      <alignment horizontal="center"/>
    </xf>
    <xf numFmtId="3" fontId="17" fillId="4" borderId="11" xfId="0" applyNumberFormat="1" applyFont="1" applyFill="1" applyBorder="1" applyAlignment="1" applyProtection="1">
      <alignment horizontal="center"/>
    </xf>
    <xf numFmtId="3" fontId="17" fillId="4" borderId="14" xfId="0" applyNumberFormat="1" applyFont="1" applyFill="1" applyBorder="1" applyAlignment="1" applyProtection="1">
      <alignment horizontal="right"/>
    </xf>
    <xf numFmtId="3" fontId="17" fillId="4" borderId="31" xfId="0" applyNumberFormat="1" applyFont="1" applyFill="1" applyBorder="1" applyAlignment="1" applyProtection="1">
      <alignment horizontal="right"/>
    </xf>
    <xf numFmtId="17" fontId="25" fillId="0" borderId="0" xfId="0" quotePrefix="1" applyNumberFormat="1" applyFont="1" applyAlignment="1" applyProtection="1">
      <alignment horizontal="left"/>
    </xf>
    <xf numFmtId="3" fontId="24" fillId="2" borderId="38" xfId="0" applyNumberFormat="1" applyFont="1" applyFill="1" applyBorder="1" applyAlignment="1" applyProtection="1">
      <alignment horizontal="center"/>
    </xf>
    <xf numFmtId="3" fontId="24" fillId="2" borderId="8" xfId="0" applyNumberFormat="1" applyFont="1" applyFill="1" applyBorder="1" applyAlignment="1" applyProtection="1">
      <alignment horizontal="center"/>
    </xf>
    <xf numFmtId="3" fontId="17" fillId="5" borderId="31" xfId="0" applyNumberFormat="1" applyFont="1" applyFill="1" applyBorder="1" applyAlignment="1" applyProtection="1">
      <alignment horizontal="right"/>
    </xf>
    <xf numFmtId="3" fontId="17" fillId="5" borderId="28" xfId="0" applyNumberFormat="1" applyFont="1" applyFill="1" applyBorder="1" applyAlignment="1" applyProtection="1">
      <alignment horizontal="right"/>
    </xf>
    <xf numFmtId="3" fontId="69" fillId="2" borderId="0" xfId="0" applyNumberFormat="1" applyFont="1" applyFill="1" applyAlignment="1" applyProtection="1">
      <alignment horizontal="centerContinuous"/>
    </xf>
    <xf numFmtId="3" fontId="70" fillId="2" borderId="0" xfId="0" applyNumberFormat="1" applyFont="1" applyFill="1" applyAlignment="1" applyProtection="1">
      <alignment horizontal="centerContinuous"/>
    </xf>
    <xf numFmtId="3" fontId="18" fillId="2" borderId="0" xfId="0" applyNumberFormat="1" applyFont="1" applyFill="1" applyAlignment="1" applyProtection="1"/>
    <xf numFmtId="3" fontId="24" fillId="6" borderId="8" xfId="0" applyNumberFormat="1" applyFont="1" applyFill="1" applyBorder="1" applyAlignment="1" applyProtection="1">
      <alignment horizontal="center"/>
    </xf>
    <xf numFmtId="3" fontId="17" fillId="6" borderId="8" xfId="0" applyNumberFormat="1" applyFont="1" applyFill="1" applyBorder="1" applyAlignment="1" applyProtection="1">
      <alignment horizontal="center"/>
    </xf>
    <xf numFmtId="3" fontId="17" fillId="6" borderId="11" xfId="0" applyNumberFormat="1" applyFont="1" applyFill="1" applyBorder="1" applyAlignment="1" applyProtection="1">
      <alignment horizontal="center"/>
    </xf>
    <xf numFmtId="3" fontId="17" fillId="6" borderId="14" xfId="0" applyNumberFormat="1" applyFont="1" applyFill="1" applyBorder="1" applyAlignment="1" applyProtection="1">
      <alignment horizontal="right"/>
    </xf>
    <xf numFmtId="3" fontId="17" fillId="6" borderId="31" xfId="0" applyNumberFormat="1" applyFont="1" applyFill="1" applyBorder="1" applyAlignment="1" applyProtection="1">
      <alignment horizontal="right"/>
    </xf>
    <xf numFmtId="3" fontId="17" fillId="6" borderId="8" xfId="0" applyNumberFormat="1" applyFont="1" applyFill="1" applyBorder="1" applyAlignment="1" applyProtection="1">
      <alignment horizontal="right"/>
    </xf>
    <xf numFmtId="0" fontId="71" fillId="2" borderId="0" xfId="0" applyFont="1" applyFill="1" applyAlignment="1" applyProtection="1">
      <alignment horizontal="centerContinuous"/>
    </xf>
    <xf numFmtId="0" fontId="17" fillId="6" borderId="14" xfId="0" applyFont="1" applyFill="1" applyBorder="1" applyAlignment="1" applyProtection="1">
      <alignment horizontal="center"/>
    </xf>
    <xf numFmtId="0" fontId="17" fillId="6" borderId="8" xfId="0" applyFont="1" applyFill="1" applyBorder="1" applyAlignment="1" applyProtection="1">
      <alignment horizontal="center"/>
    </xf>
    <xf numFmtId="0" fontId="17" fillId="6" borderId="11" xfId="0" applyFont="1" applyFill="1" applyBorder="1" applyAlignment="1" applyProtection="1">
      <alignment horizontal="center"/>
    </xf>
    <xf numFmtId="37" fontId="17" fillId="6" borderId="14" xfId="0" applyNumberFormat="1" applyFont="1" applyFill="1" applyBorder="1" applyAlignment="1" applyProtection="1"/>
    <xf numFmtId="37" fontId="17" fillId="6" borderId="31" xfId="0" applyNumberFormat="1" applyFont="1" applyFill="1" applyBorder="1" applyAlignment="1" applyProtection="1"/>
    <xf numFmtId="37" fontId="17" fillId="5" borderId="31" xfId="0" applyNumberFormat="1" applyFont="1" applyFill="1" applyBorder="1" applyAlignment="1" applyProtection="1"/>
    <xf numFmtId="3" fontId="72" fillId="0" borderId="0" xfId="0" applyNumberFormat="1" applyFont="1" applyAlignment="1" applyProtection="1">
      <alignment horizontal="left"/>
    </xf>
    <xf numFmtId="3" fontId="25" fillId="0" borderId="0" xfId="0" applyNumberFormat="1" applyFont="1" applyBorder="1" applyAlignment="1" applyProtection="1">
      <alignment horizontal="left"/>
    </xf>
    <xf numFmtId="3" fontId="17" fillId="2" borderId="0" xfId="0" applyNumberFormat="1" applyFont="1" applyFill="1" applyBorder="1" applyAlignment="1" applyProtection="1">
      <alignment horizontal="center"/>
    </xf>
    <xf numFmtId="0" fontId="0" fillId="0" borderId="111" xfId="0" applyBorder="1"/>
    <xf numFmtId="3" fontId="17" fillId="2" borderId="112" xfId="0" applyNumberFormat="1" applyFont="1" applyFill="1" applyBorder="1" applyAlignment="1" applyProtection="1">
      <alignment horizontal="center"/>
    </xf>
    <xf numFmtId="3" fontId="17" fillId="2" borderId="113" xfId="0" applyNumberFormat="1" applyFont="1" applyFill="1" applyBorder="1" applyAlignment="1" applyProtection="1">
      <alignment horizontal="center"/>
    </xf>
    <xf numFmtId="3" fontId="4" fillId="0" borderId="114" xfId="0" applyNumberFormat="1" applyFont="1" applyBorder="1"/>
    <xf numFmtId="0" fontId="4" fillId="0" borderId="115" xfId="0" applyFont="1" applyBorder="1" applyAlignment="1">
      <alignment horizontal="center"/>
    </xf>
    <xf numFmtId="0" fontId="4" fillId="0" borderId="112" xfId="0" applyFont="1" applyBorder="1" applyAlignment="1">
      <alignment horizontal="center"/>
    </xf>
    <xf numFmtId="0" fontId="73" fillId="0" borderId="111" xfId="0" applyFont="1" applyBorder="1"/>
    <xf numFmtId="3" fontId="74" fillId="2" borderId="14" xfId="0" applyNumberFormat="1" applyFont="1" applyFill="1" applyBorder="1" applyAlignment="1" applyProtection="1">
      <alignment horizontal="center"/>
    </xf>
    <xf numFmtId="3" fontId="74" fillId="2" borderId="31" xfId="0" applyNumberFormat="1" applyFont="1" applyFill="1" applyBorder="1" applyAlignment="1" applyProtection="1">
      <alignment horizontal="center"/>
    </xf>
    <xf numFmtId="3" fontId="74" fillId="2" borderId="62" xfId="0" applyNumberFormat="1" applyFont="1" applyFill="1" applyBorder="1" applyAlignment="1" applyProtection="1">
      <alignment horizontal="center"/>
    </xf>
    <xf numFmtId="3" fontId="74" fillId="4" borderId="62" xfId="0" applyNumberFormat="1" applyFont="1" applyFill="1" applyBorder="1" applyAlignment="1" applyProtection="1">
      <alignment horizontal="center"/>
    </xf>
    <xf numFmtId="3" fontId="74" fillId="2" borderId="39" xfId="0" applyNumberFormat="1" applyFont="1" applyFill="1" applyBorder="1" applyAlignment="1" applyProtection="1">
      <alignment horizontal="center"/>
    </xf>
    <xf numFmtId="3" fontId="74" fillId="2" borderId="28" xfId="0" quotePrefix="1" applyNumberFormat="1" applyFont="1" applyFill="1" applyBorder="1" applyAlignment="1" applyProtection="1">
      <alignment horizontal="center"/>
    </xf>
    <xf numFmtId="3" fontId="75" fillId="3" borderId="116" xfId="0" applyNumberFormat="1" applyFont="1" applyFill="1" applyBorder="1" applyAlignment="1">
      <alignment horizontal="center"/>
    </xf>
    <xf numFmtId="3" fontId="24" fillId="2" borderId="14" xfId="0" applyNumberFormat="1" applyFont="1" applyFill="1" applyBorder="1" applyAlignment="1" applyProtection="1">
      <alignment horizontal="center"/>
    </xf>
    <xf numFmtId="3" fontId="24" fillId="2" borderId="31" xfId="0" applyNumberFormat="1" applyFont="1" applyFill="1" applyBorder="1" applyAlignment="1" applyProtection="1">
      <alignment horizontal="center"/>
    </xf>
    <xf numFmtId="3" fontId="24" fillId="2" borderId="62" xfId="0" applyNumberFormat="1" applyFont="1" applyFill="1" applyBorder="1" applyAlignment="1" applyProtection="1">
      <alignment horizontal="center"/>
    </xf>
    <xf numFmtId="3" fontId="24" fillId="6" borderId="62" xfId="0" applyNumberFormat="1" applyFont="1" applyFill="1" applyBorder="1" applyAlignment="1" applyProtection="1">
      <alignment horizontal="center"/>
    </xf>
    <xf numFmtId="3" fontId="24" fillId="2" borderId="39" xfId="0" applyNumberFormat="1" applyFont="1" applyFill="1" applyBorder="1" applyAlignment="1" applyProtection="1">
      <alignment horizontal="center"/>
    </xf>
    <xf numFmtId="3" fontId="24" fillId="2" borderId="28" xfId="0" quotePrefix="1" applyNumberFormat="1" applyFont="1" applyFill="1" applyBorder="1" applyAlignment="1" applyProtection="1">
      <alignment horizontal="center"/>
    </xf>
    <xf numFmtId="3" fontId="22" fillId="3" borderId="116" xfId="0" applyNumberFormat="1" applyFont="1" applyFill="1" applyBorder="1" applyAlignment="1">
      <alignment horizontal="center"/>
    </xf>
    <xf numFmtId="0" fontId="4" fillId="0" borderId="117" xfId="0" applyFont="1" applyBorder="1" applyAlignment="1">
      <alignment horizontal="center"/>
    </xf>
    <xf numFmtId="0" fontId="4" fillId="0" borderId="118" xfId="0" applyFont="1" applyBorder="1" applyAlignment="1">
      <alignment horizontal="center"/>
    </xf>
    <xf numFmtId="3" fontId="17" fillId="2" borderId="118" xfId="0" applyNumberFormat="1" applyFont="1" applyFill="1" applyBorder="1" applyAlignment="1" applyProtection="1">
      <alignment horizontal="center"/>
    </xf>
    <xf numFmtId="3" fontId="17" fillId="2" borderId="119" xfId="0" applyNumberFormat="1" applyFont="1" applyFill="1" applyBorder="1" applyAlignment="1" applyProtection="1">
      <alignment horizontal="center"/>
    </xf>
    <xf numFmtId="0" fontId="26" fillId="2" borderId="0" xfId="0" applyFont="1" applyFill="1" applyBorder="1" applyAlignment="1" applyProtection="1">
      <alignment horizontal="centerContinuous"/>
    </xf>
    <xf numFmtId="37" fontId="17" fillId="2" borderId="43" xfId="0" applyNumberFormat="1" applyFont="1" applyFill="1" applyBorder="1" applyAlignment="1" applyProtection="1">
      <alignment horizontal="right"/>
    </xf>
    <xf numFmtId="37" fontId="17" fillId="2" borderId="0" xfId="0" applyNumberFormat="1" applyFont="1" applyFill="1" applyBorder="1" applyAlignment="1" applyProtection="1">
      <alignment horizontal="right"/>
    </xf>
    <xf numFmtId="37" fontId="17" fillId="0" borderId="111" xfId="0" applyNumberFormat="1" applyFont="1" applyBorder="1" applyAlignment="1" applyProtection="1">
      <alignment horizontal="right"/>
    </xf>
    <xf numFmtId="0" fontId="13" fillId="2" borderId="117" xfId="0" applyFont="1" applyFill="1" applyBorder="1" applyAlignment="1" applyProtection="1">
      <alignment horizontal="center"/>
    </xf>
    <xf numFmtId="0" fontId="13" fillId="2" borderId="118" xfId="0" applyFont="1" applyFill="1" applyBorder="1" applyAlignment="1" applyProtection="1">
      <alignment horizontal="center"/>
    </xf>
    <xf numFmtId="0" fontId="13" fillId="2" borderId="114" xfId="0" applyFont="1" applyFill="1" applyBorder="1" applyAlignment="1" applyProtection="1">
      <alignment horizontal="center"/>
    </xf>
    <xf numFmtId="37" fontId="4" fillId="0" borderId="111" xfId="0" applyNumberFormat="1" applyFont="1" applyBorder="1" applyAlignment="1" applyProtection="1">
      <alignment horizontal="right"/>
    </xf>
    <xf numFmtId="37" fontId="4" fillId="0" borderId="120" xfId="0" applyNumberFormat="1" applyFont="1" applyBorder="1" applyAlignment="1" applyProtection="1">
      <alignment horizontal="right"/>
    </xf>
    <xf numFmtId="37" fontId="4" fillId="0" borderId="117" xfId="0" applyNumberFormat="1" applyFont="1" applyBorder="1" applyAlignment="1" applyProtection="1">
      <alignment horizontal="right"/>
    </xf>
    <xf numFmtId="0" fontId="4" fillId="0" borderId="58" xfId="0" applyFont="1" applyBorder="1"/>
    <xf numFmtId="0" fontId="0" fillId="0" borderId="121" xfId="0" applyBorder="1"/>
    <xf numFmtId="0" fontId="0" fillId="0" borderId="58" xfId="0" applyBorder="1"/>
    <xf numFmtId="0" fontId="66" fillId="0" borderId="0" xfId="0" applyFont="1" applyAlignment="1"/>
    <xf numFmtId="0" fontId="71" fillId="2" borderId="0" xfId="0" applyFont="1" applyFill="1" applyAlignment="1" applyProtection="1">
      <alignment horizontal="center"/>
    </xf>
    <xf numFmtId="0" fontId="17" fillId="2" borderId="14" xfId="0" quotePrefix="1" applyFont="1" applyFill="1" applyBorder="1" applyAlignment="1" applyProtection="1">
      <alignment horizontal="center"/>
    </xf>
    <xf numFmtId="37" fontId="17" fillId="5" borderId="14" xfId="0" applyNumberFormat="1" applyFont="1" applyFill="1" applyBorder="1" applyAlignment="1" applyProtection="1"/>
    <xf numFmtId="0" fontId="4" fillId="0" borderId="119" xfId="0" applyFont="1" applyBorder="1" applyAlignment="1">
      <alignment horizontal="center"/>
    </xf>
    <xf numFmtId="37" fontId="4" fillId="0" borderId="114" xfId="0" applyNumberFormat="1" applyFont="1" applyBorder="1"/>
    <xf numFmtId="3" fontId="17" fillId="2" borderId="0" xfId="0" applyNumberFormat="1" applyFont="1" applyFill="1" applyBorder="1" applyAlignment="1" applyProtection="1">
      <alignment horizontal="centerContinuous"/>
    </xf>
    <xf numFmtId="3" fontId="22" fillId="3" borderId="111" xfId="0" applyNumberFormat="1" applyFont="1" applyFill="1" applyBorder="1" applyAlignment="1">
      <alignment horizontal="center"/>
    </xf>
    <xf numFmtId="3" fontId="17" fillId="0" borderId="111" xfId="0" applyNumberFormat="1" applyFont="1" applyBorder="1" applyAlignment="1" applyProtection="1">
      <alignment horizontal="right"/>
    </xf>
    <xf numFmtId="3" fontId="17" fillId="0" borderId="114" xfId="0" applyNumberFormat="1" applyFont="1" applyBorder="1" applyAlignment="1" applyProtection="1">
      <alignment horizontal="right"/>
    </xf>
    <xf numFmtId="3" fontId="29" fillId="2" borderId="117" xfId="0" applyNumberFormat="1" applyFont="1" applyFill="1" applyBorder="1" applyAlignment="1" applyProtection="1">
      <alignment horizontal="center"/>
    </xf>
    <xf numFmtId="3" fontId="29" fillId="2" borderId="118" xfId="0" applyNumberFormat="1" applyFont="1" applyFill="1" applyBorder="1" applyAlignment="1" applyProtection="1">
      <alignment horizontal="center"/>
    </xf>
    <xf numFmtId="3" fontId="29" fillId="2" borderId="119" xfId="0" applyNumberFormat="1" applyFont="1" applyFill="1" applyBorder="1" applyAlignment="1" applyProtection="1">
      <alignment horizontal="center"/>
    </xf>
    <xf numFmtId="3" fontId="28" fillId="0" borderId="0" xfId="0" applyNumberFormat="1" applyFont="1" applyAlignment="1" applyProtection="1">
      <alignment horizontal="left"/>
    </xf>
    <xf numFmtId="0" fontId="71" fillId="3" borderId="0" xfId="0" applyFont="1" applyFill="1" applyBorder="1" applyAlignment="1" applyProtection="1">
      <alignment horizontal="centerContinuous"/>
    </xf>
    <xf numFmtId="3" fontId="13" fillId="3" borderId="0" xfId="0" applyNumberFormat="1" applyFont="1" applyFill="1" applyBorder="1" applyAlignment="1" applyProtection="1">
      <alignment horizontal="centerContinuous"/>
    </xf>
    <xf numFmtId="0" fontId="35" fillId="0" borderId="58" xfId="0" applyFont="1" applyBorder="1" applyAlignment="1">
      <alignment vertical="top" wrapText="1"/>
    </xf>
    <xf numFmtId="0" fontId="35" fillId="0" borderId="121" xfId="0" applyFont="1" applyBorder="1" applyAlignment="1">
      <alignment vertical="top" wrapText="1"/>
    </xf>
    <xf numFmtId="0" fontId="10" fillId="0" borderId="0" xfId="0" applyFont="1" applyAlignment="1">
      <alignment horizontal="right"/>
    </xf>
    <xf numFmtId="0" fontId="10" fillId="0" borderId="0" xfId="0" applyFont="1" applyAlignment="1">
      <alignment horizontal="justify"/>
    </xf>
    <xf numFmtId="0" fontId="33" fillId="0" borderId="0" xfId="0" applyFont="1" applyAlignment="1">
      <alignment horizontal="left"/>
    </xf>
    <xf numFmtId="3" fontId="20" fillId="0" borderId="0" xfId="0" applyNumberFormat="1" applyFont="1" applyAlignment="1" applyProtection="1">
      <alignment horizontal="left"/>
    </xf>
    <xf numFmtId="3" fontId="25" fillId="0" borderId="56" xfId="0" applyNumberFormat="1" applyFont="1" applyBorder="1" applyAlignment="1" applyProtection="1">
      <alignment horizontal="right"/>
    </xf>
    <xf numFmtId="3" fontId="25" fillId="0" borderId="58" xfId="0" applyNumberFormat="1" applyFont="1" applyBorder="1" applyAlignment="1" applyProtection="1">
      <alignment horizontal="right"/>
    </xf>
    <xf numFmtId="3" fontId="76" fillId="0" borderId="0" xfId="0" applyNumberFormat="1" applyFont="1" applyAlignment="1" applyProtection="1">
      <alignment horizontal="left"/>
    </xf>
    <xf numFmtId="37" fontId="25" fillId="0" borderId="58" xfId="0" applyNumberFormat="1" applyFont="1" applyBorder="1" applyAlignment="1" applyProtection="1">
      <alignment horizontal="center"/>
    </xf>
    <xf numFmtId="0" fontId="25" fillId="0" borderId="0" xfId="0" applyFont="1" applyBorder="1" applyAlignment="1" applyProtection="1">
      <alignment horizontal="left"/>
    </xf>
    <xf numFmtId="3" fontId="78" fillId="0" borderId="0" xfId="0" applyNumberFormat="1" applyFont="1" applyAlignment="1" applyProtection="1">
      <alignment horizontal="left"/>
    </xf>
    <xf numFmtId="0" fontId="8" fillId="0" borderId="0" xfId="0" applyFont="1" applyAlignment="1">
      <alignment horizontal="left"/>
    </xf>
    <xf numFmtId="4" fontId="17" fillId="0" borderId="44" xfId="0" applyNumberFormat="1" applyFont="1" applyBorder="1" applyAlignment="1" applyProtection="1">
      <alignment horizontal="right"/>
    </xf>
    <xf numFmtId="4" fontId="17" fillId="0" borderId="31" xfId="0" applyNumberFormat="1" applyFont="1" applyBorder="1" applyAlignment="1" applyProtection="1">
      <alignment horizontal="right"/>
    </xf>
    <xf numFmtId="4" fontId="17" fillId="0" borderId="44" xfId="0" applyNumberFormat="1" applyFont="1" applyBorder="1" applyAlignment="1" applyProtection="1">
      <alignment horizontal="center"/>
    </xf>
    <xf numFmtId="4" fontId="17" fillId="0" borderId="28" xfId="0" applyNumberFormat="1" applyFont="1" applyBorder="1" applyAlignment="1" applyProtection="1">
      <alignment horizontal="right"/>
    </xf>
    <xf numFmtId="4" fontId="17" fillId="0" borderId="14" xfId="0" applyNumberFormat="1" applyFont="1" applyBorder="1" applyAlignment="1" applyProtection="1">
      <alignment horizontal="right"/>
    </xf>
    <xf numFmtId="0" fontId="2" fillId="0" borderId="0" xfId="1"/>
    <xf numFmtId="0" fontId="1" fillId="0" borderId="0" xfId="2"/>
    <xf numFmtId="0" fontId="82" fillId="0" borderId="0" xfId="2" quotePrefix="1" applyFont="1" applyAlignment="1">
      <alignment textRotation="180"/>
    </xf>
    <xf numFmtId="0" fontId="10" fillId="0" borderId="0" xfId="0" quotePrefix="1" applyFont="1" applyAlignment="1">
      <alignment textRotation="180"/>
    </xf>
    <xf numFmtId="0" fontId="84" fillId="0" borderId="0" xfId="1" quotePrefix="1" applyFont="1"/>
    <xf numFmtId="37" fontId="4" fillId="0" borderId="50" xfId="0" applyNumberFormat="1" applyFont="1" applyBorder="1" applyAlignment="1" applyProtection="1">
      <alignment horizontal="right"/>
    </xf>
    <xf numFmtId="0" fontId="33" fillId="0" borderId="122" xfId="0" applyFont="1" applyBorder="1" applyAlignment="1">
      <alignment horizontal="center" vertical="top" wrapText="1"/>
    </xf>
    <xf numFmtId="0" fontId="33" fillId="0" borderId="121" xfId="0" applyFont="1" applyBorder="1" applyAlignment="1">
      <alignment horizontal="center" vertical="top" wrapText="1"/>
    </xf>
    <xf numFmtId="0" fontId="35" fillId="0" borderId="121" xfId="0" applyFont="1" applyBorder="1" applyAlignment="1">
      <alignment horizontal="center" vertical="top" wrapText="1"/>
    </xf>
    <xf numFmtId="14" fontId="4" fillId="0" borderId="106" xfId="0" applyNumberFormat="1" applyFont="1" applyBorder="1" applyAlignment="1">
      <alignment vertical="top" wrapText="1"/>
    </xf>
    <xf numFmtId="2" fontId="4" fillId="0" borderId="100" xfId="0" applyNumberFormat="1" applyFont="1" applyFill="1" applyBorder="1"/>
    <xf numFmtId="164" fontId="4" fillId="0" borderId="100" xfId="3" applyNumberFormat="1" applyFont="1" applyBorder="1"/>
    <xf numFmtId="164" fontId="4" fillId="0" borderId="31" xfId="3" applyNumberFormat="1" applyFont="1" applyBorder="1" applyAlignment="1">
      <alignment horizontal="right"/>
    </xf>
    <xf numFmtId="0" fontId="16" fillId="2" borderId="38" xfId="0" applyFont="1" applyFill="1" applyBorder="1" applyAlignment="1" applyProtection="1">
      <alignment horizontal="left"/>
    </xf>
    <xf numFmtId="0" fontId="15" fillId="2" borderId="31" xfId="0" applyFont="1" applyFill="1" applyBorder="1" applyProtection="1"/>
    <xf numFmtId="0" fontId="16" fillId="0" borderId="44" xfId="0" applyFont="1" applyBorder="1" applyProtection="1"/>
    <xf numFmtId="0" fontId="15" fillId="0" borderId="62" xfId="0" applyFont="1" applyBorder="1" applyAlignment="1" applyProtection="1">
      <alignment horizontal="left"/>
    </xf>
    <xf numFmtId="0" fontId="13" fillId="0" borderId="7" xfId="0" applyFont="1" applyBorder="1" applyAlignment="1" applyProtection="1">
      <alignment horizontal="center"/>
    </xf>
    <xf numFmtId="0" fontId="15" fillId="0" borderId="3" xfId="0" applyFont="1" applyBorder="1" applyAlignment="1" applyProtection="1">
      <alignment horizontal="right" vertical="top" wrapText="1"/>
    </xf>
    <xf numFmtId="0" fontId="15" fillId="0" borderId="8" xfId="0" applyFont="1" applyBorder="1" applyAlignment="1" applyProtection="1">
      <alignment wrapText="1"/>
    </xf>
    <xf numFmtId="3" fontId="13" fillId="0" borderId="7" xfId="0" applyNumberFormat="1" applyFont="1" applyBorder="1" applyAlignment="1" applyProtection="1">
      <alignment horizontal="left"/>
    </xf>
    <xf numFmtId="0" fontId="17" fillId="2" borderId="9" xfId="0" applyFont="1" applyFill="1" applyBorder="1" applyAlignment="1" applyProtection="1">
      <alignment horizontal="center"/>
    </xf>
    <xf numFmtId="0" fontId="16" fillId="2" borderId="38" xfId="0" applyFont="1" applyFill="1" applyBorder="1" applyProtection="1"/>
    <xf numFmtId="0" fontId="15" fillId="0" borderId="28" xfId="0" applyFont="1" applyBorder="1" applyAlignment="1" applyProtection="1">
      <alignment horizontal="left"/>
    </xf>
    <xf numFmtId="43" fontId="17" fillId="0" borderId="28" xfId="3" applyFont="1" applyBorder="1" applyAlignment="1" applyProtection="1">
      <alignment horizontal="right"/>
    </xf>
    <xf numFmtId="43" fontId="17" fillId="0" borderId="50" xfId="3" applyFont="1" applyBorder="1" applyAlignment="1" applyProtection="1">
      <alignment horizontal="right"/>
    </xf>
    <xf numFmtId="43" fontId="17" fillId="0" borderId="19" xfId="3" applyFont="1" applyBorder="1" applyAlignment="1" applyProtection="1">
      <alignment horizontal="right"/>
    </xf>
    <xf numFmtId="43" fontId="17" fillId="0" borderId="20" xfId="3" applyFont="1" applyBorder="1" applyAlignment="1" applyProtection="1">
      <alignment horizontal="right"/>
    </xf>
    <xf numFmtId="43" fontId="17" fillId="2" borderId="31" xfId="3" applyFont="1" applyFill="1" applyBorder="1" applyAlignment="1" applyProtection="1">
      <alignment horizontal="right"/>
    </xf>
    <xf numFmtId="43" fontId="17" fillId="2" borderId="15" xfId="3" applyFont="1" applyFill="1" applyBorder="1" applyAlignment="1" applyProtection="1">
      <alignment horizontal="right"/>
    </xf>
    <xf numFmtId="43" fontId="18" fillId="0" borderId="28" xfId="3" applyFont="1" applyBorder="1" applyAlignment="1" applyProtection="1">
      <alignment horizontal="right"/>
    </xf>
    <xf numFmtId="43" fontId="17" fillId="0" borderId="31" xfId="3" applyFont="1" applyBorder="1" applyAlignment="1" applyProtection="1">
      <alignment horizontal="right"/>
    </xf>
    <xf numFmtId="43" fontId="17" fillId="0" borderId="15" xfId="3" applyFont="1" applyBorder="1" applyAlignment="1" applyProtection="1">
      <alignment horizontal="right"/>
    </xf>
    <xf numFmtId="43" fontId="17" fillId="0" borderId="0" xfId="3" applyFont="1" applyAlignment="1" applyProtection="1">
      <alignment horizontal="centerContinuous"/>
    </xf>
    <xf numFmtId="43" fontId="17" fillId="0" borderId="0" xfId="3" applyFont="1" applyAlignment="1" applyProtection="1">
      <alignment horizontal="right"/>
    </xf>
    <xf numFmtId="0" fontId="15" fillId="0" borderId="41" xfId="0" applyFont="1" applyBorder="1" applyAlignment="1" applyProtection="1">
      <alignment horizontal="left"/>
    </xf>
    <xf numFmtId="0" fontId="15" fillId="2" borderId="62" xfId="0" applyFont="1" applyFill="1" applyBorder="1" applyAlignment="1" applyProtection="1">
      <alignment horizontal="centerContinuous"/>
    </xf>
    <xf numFmtId="0" fontId="15" fillId="0" borderId="44" xfId="0" applyFont="1" applyBorder="1" applyAlignment="1" applyProtection="1">
      <alignment horizontal="left"/>
    </xf>
    <xf numFmtId="0" fontId="15" fillId="0" borderId="52" xfId="0" applyFont="1" applyBorder="1" applyAlignment="1" applyProtection="1">
      <alignment horizontal="left"/>
    </xf>
    <xf numFmtId="3" fontId="15" fillId="2" borderId="80" xfId="0" applyNumberFormat="1" applyFont="1" applyFill="1" applyBorder="1" applyAlignment="1" applyProtection="1">
      <alignment horizontal="centerContinuous"/>
    </xf>
    <xf numFmtId="0" fontId="15" fillId="2" borderId="80" xfId="0" applyFont="1" applyFill="1" applyBorder="1" applyAlignment="1" applyProtection="1">
      <alignment horizontal="centerContinuous"/>
    </xf>
    <xf numFmtId="43" fontId="17" fillId="0" borderId="14" xfId="3" applyFont="1" applyBorder="1" applyAlignment="1" applyProtection="1"/>
    <xf numFmtId="3" fontId="15" fillId="2" borderId="82" xfId="0" applyNumberFormat="1" applyFont="1" applyFill="1" applyBorder="1" applyAlignment="1" applyProtection="1">
      <alignment horizontal="left"/>
    </xf>
    <xf numFmtId="164" fontId="17" fillId="3" borderId="97" xfId="3" applyNumberFormat="1" applyFont="1" applyFill="1" applyBorder="1" applyAlignment="1" applyProtection="1">
      <alignment horizontal="right"/>
    </xf>
    <xf numFmtId="0" fontId="53" fillId="0" borderId="0" xfId="0" applyFont="1" applyAlignment="1">
      <alignment horizontal="center"/>
    </xf>
    <xf numFmtId="0" fontId="56" fillId="0" borderId="0" xfId="0" applyFont="1" applyAlignment="1">
      <alignment horizontal="center"/>
    </xf>
    <xf numFmtId="0" fontId="0" fillId="0" borderId="0" xfId="0" applyBorder="1" applyAlignment="1">
      <alignment horizontal="center"/>
    </xf>
    <xf numFmtId="0" fontId="63" fillId="0" borderId="0" xfId="0" applyFont="1" applyAlignment="1">
      <alignment horizontal="center"/>
    </xf>
    <xf numFmtId="0" fontId="46" fillId="0" borderId="0" xfId="0" applyFont="1" applyAlignment="1">
      <alignment horizontal="right"/>
    </xf>
    <xf numFmtId="0" fontId="51" fillId="0" borderId="126" xfId="0" applyFont="1" applyBorder="1" applyAlignment="1">
      <alignment horizontal="center" vertical="top" wrapText="1"/>
    </xf>
    <xf numFmtId="0" fontId="51" fillId="0" borderId="58" xfId="0" applyFont="1" applyBorder="1" applyAlignment="1">
      <alignment horizontal="center" vertical="top" wrapText="1"/>
    </xf>
    <xf numFmtId="0" fontId="46" fillId="0" borderId="0" xfId="0" applyFont="1" applyAlignment="1">
      <alignment horizontal="center"/>
    </xf>
    <xf numFmtId="0" fontId="0" fillId="0" borderId="0" xfId="0" applyAlignment="1"/>
    <xf numFmtId="0" fontId="49" fillId="0" borderId="0" xfId="0" applyFont="1" applyAlignment="1">
      <alignment horizontal="center"/>
    </xf>
    <xf numFmtId="0" fontId="47" fillId="0" borderId="123" xfId="0" applyFont="1" applyBorder="1" applyAlignment="1">
      <alignment horizontal="left" vertical="top" wrapText="1"/>
    </xf>
    <xf numFmtId="0" fontId="47" fillId="0" borderId="121" xfId="0" applyFont="1" applyBorder="1" applyAlignment="1">
      <alignment horizontal="left" vertical="top" wrapText="1"/>
    </xf>
    <xf numFmtId="0" fontId="47" fillId="0" borderId="124" xfId="0" applyFont="1" applyBorder="1" applyAlignment="1">
      <alignment horizontal="left" vertical="top" wrapText="1"/>
    </xf>
    <xf numFmtId="0" fontId="54" fillId="0" borderId="0" xfId="0" applyFont="1" applyAlignment="1">
      <alignment horizontal="center"/>
    </xf>
    <xf numFmtId="0" fontId="79" fillId="0" borderId="0" xfId="0" applyFont="1" applyAlignment="1">
      <alignment horizontal="center"/>
    </xf>
    <xf numFmtId="0" fontId="35" fillId="0" borderId="0" xfId="0" applyFont="1" applyAlignment="1">
      <alignment horizontal="center"/>
    </xf>
    <xf numFmtId="0" fontId="33" fillId="0" borderId="0" xfId="0" applyFont="1" applyAlignment="1">
      <alignment horizontal="left"/>
    </xf>
    <xf numFmtId="0" fontId="61" fillId="0" borderId="0" xfId="0" applyFont="1" applyAlignment="1">
      <alignment horizontal="center"/>
    </xf>
    <xf numFmtId="0" fontId="10" fillId="0" borderId="0" xfId="0" applyFont="1" applyAlignment="1">
      <alignment horizontal="left"/>
    </xf>
    <xf numFmtId="0" fontId="35" fillId="0" borderId="0" xfId="0" quotePrefix="1" applyFont="1" applyAlignment="1">
      <alignment horizontal="center"/>
    </xf>
    <xf numFmtId="0" fontId="35" fillId="0" borderId="0" xfId="0" applyFont="1" applyAlignment="1">
      <alignment horizontal="left"/>
    </xf>
    <xf numFmtId="0" fontId="55" fillId="0" borderId="0" xfId="0" applyFont="1" applyAlignment="1">
      <alignment horizontal="center"/>
    </xf>
    <xf numFmtId="0" fontId="57" fillId="0" borderId="0" xfId="0" applyFont="1" applyAlignment="1">
      <alignment horizontal="center"/>
    </xf>
    <xf numFmtId="0" fontId="55" fillId="0" borderId="109" xfId="0" applyFont="1" applyBorder="1" applyAlignment="1">
      <alignment horizontal="center" vertical="top" wrapText="1"/>
    </xf>
    <xf numFmtId="0" fontId="55" fillId="0" borderId="109" xfId="0" applyFont="1" applyBorder="1" applyAlignment="1">
      <alignment horizontal="center"/>
    </xf>
    <xf numFmtId="0" fontId="0" fillId="0" borderId="0" xfId="0" applyAlignment="1">
      <alignment horizontal="center"/>
    </xf>
    <xf numFmtId="0" fontId="35" fillId="0" borderId="58" xfId="0" applyFont="1" applyBorder="1" applyAlignment="1">
      <alignment vertical="top" wrapText="1"/>
    </xf>
    <xf numFmtId="0" fontId="62" fillId="0" borderId="110" xfId="0" applyFont="1" applyBorder="1" applyAlignment="1">
      <alignment vertical="top" wrapText="1"/>
    </xf>
    <xf numFmtId="0" fontId="35" fillId="0" borderId="0" xfId="0" applyFont="1" applyAlignment="1">
      <alignment vertical="top" wrapText="1"/>
    </xf>
    <xf numFmtId="0" fontId="65" fillId="0" borderId="0" xfId="0" applyFont="1" applyAlignment="1">
      <alignment horizontal="center"/>
    </xf>
    <xf numFmtId="0" fontId="8" fillId="0" borderId="101" xfId="0" applyFont="1" applyBorder="1" applyAlignment="1">
      <alignment horizontal="center" vertical="top" wrapText="1"/>
    </xf>
    <xf numFmtId="0" fontId="8" fillId="0" borderId="102" xfId="0" applyFont="1" applyBorder="1" applyAlignment="1">
      <alignment horizontal="center" vertical="top" wrapText="1"/>
    </xf>
    <xf numFmtId="0" fontId="4" fillId="0" borderId="0" xfId="0" applyFont="1" applyAlignment="1">
      <alignment horizontal="center"/>
    </xf>
    <xf numFmtId="0" fontId="5" fillId="0" borderId="0" xfId="0" applyFont="1" applyAlignment="1">
      <alignment horizontal="center"/>
    </xf>
    <xf numFmtId="0" fontId="80" fillId="0" borderId="0" xfId="1" applyFont="1" applyAlignment="1">
      <alignment horizontal="center"/>
    </xf>
    <xf numFmtId="0" fontId="81" fillId="0" borderId="0" xfId="1" applyFont="1" applyAlignment="1">
      <alignment horizontal="center"/>
    </xf>
    <xf numFmtId="0" fontId="83" fillId="0" borderId="0" xfId="2" applyFont="1" applyAlignment="1">
      <alignment horizontal="center"/>
    </xf>
    <xf numFmtId="0" fontId="11" fillId="0" borderId="0" xfId="0" quotePrefix="1" applyFont="1" applyAlignment="1">
      <alignment horizontal="center"/>
    </xf>
    <xf numFmtId="0" fontId="66" fillId="0" borderId="0" xfId="0" applyFont="1" applyAlignment="1">
      <alignment horizontal="center"/>
    </xf>
    <xf numFmtId="0" fontId="8" fillId="0" borderId="0" xfId="0" applyFont="1" applyAlignment="1">
      <alignment horizontal="left" wrapText="1"/>
    </xf>
    <xf numFmtId="0" fontId="8" fillId="0" borderId="0" xfId="0" applyFont="1" applyAlignment="1">
      <alignment horizontal="left"/>
    </xf>
    <xf numFmtId="0" fontId="68" fillId="0" borderId="0" xfId="0" applyFont="1" applyAlignment="1">
      <alignment horizontal="center"/>
    </xf>
    <xf numFmtId="0" fontId="0" fillId="0" borderId="0" xfId="0" applyAlignment="1">
      <alignment horizontal="left"/>
    </xf>
    <xf numFmtId="0" fontId="35" fillId="0" borderId="0" xfId="0" applyFont="1" applyAlignment="1"/>
    <xf numFmtId="0" fontId="0" fillId="0" borderId="0" xfId="0" quotePrefix="1" applyAlignment="1">
      <alignment horizontal="center"/>
    </xf>
    <xf numFmtId="0" fontId="64"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17" fillId="2" borderId="117" xfId="0" applyNumberFormat="1" applyFont="1" applyFill="1" applyBorder="1" applyAlignment="1" applyProtection="1">
      <alignment horizontal="center"/>
    </xf>
    <xf numFmtId="37" fontId="17" fillId="2" borderId="114" xfId="0" applyNumberFormat="1" applyFont="1" applyFill="1" applyBorder="1" applyAlignment="1" applyProtection="1">
      <alignment horizontal="center"/>
    </xf>
    <xf numFmtId="0" fontId="4" fillId="0" borderId="43" xfId="0" quotePrefix="1" applyFont="1" applyBorder="1" applyAlignment="1">
      <alignment horizontal="center" vertical="center" textRotation="180"/>
    </xf>
    <xf numFmtId="0" fontId="4" fillId="0" borderId="43" xfId="0" applyFont="1" applyBorder="1" applyAlignment="1">
      <alignment horizontal="center" vertical="center" textRotation="180"/>
    </xf>
    <xf numFmtId="0" fontId="0" fillId="0" borderId="43" xfId="0" quotePrefix="1" applyBorder="1" applyAlignment="1">
      <alignment horizontal="center" vertical="center" textRotation="180"/>
    </xf>
    <xf numFmtId="0" fontId="0" fillId="0" borderId="43" xfId="0" applyBorder="1" applyAlignment="1">
      <alignment horizontal="center" vertical="center" textRotation="180"/>
    </xf>
    <xf numFmtId="0" fontId="17" fillId="0" borderId="27" xfId="0" applyFont="1" applyBorder="1" applyAlignment="1" applyProtection="1">
      <alignment horizontal="left"/>
    </xf>
    <xf numFmtId="0" fontId="0" fillId="0" borderId="52" xfId="0" applyBorder="1" applyAlignment="1">
      <alignment horizontal="left"/>
    </xf>
    <xf numFmtId="0" fontId="59" fillId="0" borderId="0" xfId="0" applyFont="1" applyAlignment="1">
      <alignment horizontal="center"/>
    </xf>
    <xf numFmtId="0" fontId="17" fillId="2" borderId="0" xfId="0" quotePrefix="1" applyFont="1" applyFill="1" applyAlignment="1" applyProtection="1">
      <alignment horizontal="center" vertical="center" textRotation="180"/>
    </xf>
    <xf numFmtId="0" fontId="17" fillId="0" borderId="62" xfId="0" applyFont="1" applyBorder="1" applyAlignment="1" applyProtection="1">
      <alignment horizontal="left" vertical="center"/>
    </xf>
    <xf numFmtId="0" fontId="0" fillId="0" borderId="52" xfId="0" applyBorder="1" applyAlignment="1">
      <alignment horizontal="left" vertical="center"/>
    </xf>
    <xf numFmtId="0" fontId="25" fillId="2" borderId="43" xfId="0" quotePrefix="1" applyFont="1" applyFill="1" applyBorder="1" applyAlignment="1" applyProtection="1">
      <alignment horizontal="center" vertical="center" textRotation="180"/>
    </xf>
    <xf numFmtId="0" fontId="17" fillId="0" borderId="62" xfId="0" applyFont="1" applyBorder="1" applyAlignment="1" applyProtection="1">
      <alignment horizontal="left"/>
    </xf>
    <xf numFmtId="0" fontId="25" fillId="2" borderId="0" xfId="0" quotePrefix="1" applyFont="1" applyFill="1" applyAlignment="1" applyProtection="1">
      <alignment horizontal="center" vertical="center" textRotation="180"/>
    </xf>
    <xf numFmtId="0" fontId="17" fillId="0" borderId="62" xfId="0" applyFont="1" applyBorder="1" applyAlignment="1" applyProtection="1">
      <alignment horizontal="left" vertical="center" wrapText="1"/>
    </xf>
    <xf numFmtId="0" fontId="0" fillId="0" borderId="41" xfId="0" applyBorder="1" applyAlignment="1">
      <alignment horizontal="left"/>
    </xf>
    <xf numFmtId="0" fontId="17" fillId="2" borderId="43" xfId="0" quotePrefix="1" applyFont="1" applyFill="1" applyBorder="1" applyAlignment="1" applyProtection="1">
      <alignment horizontal="center" vertical="center" textRotation="180"/>
    </xf>
    <xf numFmtId="0" fontId="17" fillId="0" borderId="125" xfId="0" applyFont="1" applyBorder="1" applyAlignment="1" applyProtection="1">
      <alignment horizontal="left" vertical="center" wrapText="1"/>
    </xf>
    <xf numFmtId="0" fontId="0" fillId="0" borderId="48" xfId="0" applyBorder="1" applyAlignment="1">
      <alignment horizontal="left"/>
    </xf>
    <xf numFmtId="0" fontId="0" fillId="0" borderId="98" xfId="0" applyBorder="1" applyAlignment="1">
      <alignment horizontal="left"/>
    </xf>
    <xf numFmtId="0" fontId="37" fillId="0" borderId="0" xfId="0" applyFont="1" applyAlignment="1" applyProtection="1">
      <alignment horizontal="left" vertical="center" wrapText="1" indent="1"/>
    </xf>
    <xf numFmtId="0" fontId="0" fillId="0" borderId="0" xfId="0" applyAlignment="1">
      <alignment horizontal="left" wrapText="1" indent="1"/>
    </xf>
    <xf numFmtId="0" fontId="27" fillId="2" borderId="0" xfId="0" quotePrefix="1" applyFont="1" applyFill="1" applyAlignment="1" applyProtection="1">
      <alignment horizontal="center" vertical="center" textRotation="180"/>
    </xf>
    <xf numFmtId="0" fontId="0" fillId="0" borderId="0" xfId="0" applyAlignment="1">
      <alignment horizontal="center" vertical="center"/>
    </xf>
    <xf numFmtId="0" fontId="17" fillId="2" borderId="82" xfId="0" applyFont="1" applyFill="1" applyBorder="1" applyAlignment="1" applyProtection="1">
      <alignment horizontal="left"/>
    </xf>
    <xf numFmtId="0" fontId="17" fillId="2" borderId="80" xfId="0" applyFont="1" applyFill="1" applyBorder="1" applyAlignment="1" applyProtection="1">
      <alignment horizontal="left"/>
    </xf>
    <xf numFmtId="0" fontId="17" fillId="2" borderId="83" xfId="0" applyFont="1" applyFill="1" applyBorder="1" applyAlignment="1" applyProtection="1">
      <alignment horizontal="left"/>
    </xf>
    <xf numFmtId="0" fontId="71" fillId="2" borderId="0" xfId="0" applyFont="1" applyFill="1" applyBorder="1" applyAlignment="1" applyProtection="1">
      <alignment horizontal="center"/>
    </xf>
    <xf numFmtId="0" fontId="17" fillId="2" borderId="0" xfId="0" applyFont="1" applyFill="1" applyAlignment="1" applyProtection="1">
      <alignment horizontal="center"/>
    </xf>
    <xf numFmtId="0" fontId="71" fillId="2" borderId="0" xfId="0" applyFont="1" applyFill="1" applyAlignment="1" applyProtection="1">
      <alignment horizontal="center"/>
    </xf>
    <xf numFmtId="0" fontId="3" fillId="0" borderId="0" xfId="0" applyFont="1" applyAlignment="1">
      <alignment horizontal="center" vertical="center" textRotation="180"/>
    </xf>
    <xf numFmtId="0" fontId="17" fillId="3" borderId="0" xfId="0" quotePrefix="1" applyFont="1" applyFill="1" applyBorder="1" applyAlignment="1" applyProtection="1">
      <alignment horizontal="center" vertical="center" textRotation="180"/>
    </xf>
    <xf numFmtId="0" fontId="4" fillId="3" borderId="0" xfId="0" applyFont="1" applyFill="1" applyBorder="1" applyAlignment="1">
      <alignment horizontal="center" vertical="center" textRotation="180"/>
    </xf>
  </cellXfs>
  <cellStyles count="4">
    <cellStyle name="Comma" xfId="3" builtin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process5"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10)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detemrines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A83BBC27-DE39-412D-B563-6F3CD59DDE73}" type="pres">
      <dgm:prSet presAssocID="{AB1B000C-EA7F-455E-8BEA-60F309B3651B}" presName="diagram" presStyleCnt="0">
        <dgm:presLayoutVars>
          <dgm:dir/>
          <dgm:resizeHandles val="exact"/>
        </dgm:presLayoutVars>
      </dgm:prSet>
      <dgm:spPr/>
      <dgm:t>
        <a:bodyPr/>
        <a:lstStyle/>
        <a:p>
          <a:endParaRPr lang="en-US"/>
        </a:p>
      </dgm:t>
    </dgm:pt>
    <dgm:pt modelId="{E7C51580-AF38-4936-81DF-E543720A5285}" type="pres">
      <dgm:prSet presAssocID="{4C65B9D8-7F62-434F-AA2E-EBA84B3553D8}" presName="node" presStyleLbl="node1" presStyleIdx="0" presStyleCnt="10">
        <dgm:presLayoutVars>
          <dgm:bulletEnabled val="1"/>
        </dgm:presLayoutVars>
      </dgm:prSet>
      <dgm:spPr/>
      <dgm:t>
        <a:bodyPr/>
        <a:lstStyle/>
        <a:p>
          <a:endParaRPr lang="en-US"/>
        </a:p>
      </dgm:t>
    </dgm:pt>
    <dgm:pt modelId="{DC618BFB-29A1-476D-9F7A-9CA8E366A3B3}" type="pres">
      <dgm:prSet presAssocID="{3C82E35C-CDA1-43AE-B97E-E27148685763}" presName="sibTrans" presStyleLbl="sibTrans2D1" presStyleIdx="0" presStyleCnt="9"/>
      <dgm:spPr/>
      <dgm:t>
        <a:bodyPr/>
        <a:lstStyle/>
        <a:p>
          <a:endParaRPr lang="en-US"/>
        </a:p>
      </dgm:t>
    </dgm:pt>
    <dgm:pt modelId="{510830DE-1071-4BF8-BB3E-DE8394F6CD8A}" type="pres">
      <dgm:prSet presAssocID="{3C82E35C-CDA1-43AE-B97E-E27148685763}" presName="connectorText" presStyleLbl="sibTrans2D1" presStyleIdx="0" presStyleCnt="9"/>
      <dgm:spPr/>
      <dgm:t>
        <a:bodyPr/>
        <a:lstStyle/>
        <a:p>
          <a:endParaRPr lang="en-US"/>
        </a:p>
      </dgm:t>
    </dgm:pt>
    <dgm:pt modelId="{79FD69CC-2264-4C92-B7B3-7BB9FC2ED2DE}" type="pres">
      <dgm:prSet presAssocID="{2418330E-AC8A-4134-99EF-BE280872C6C4}" presName="node" presStyleLbl="node1" presStyleIdx="1" presStyleCnt="10">
        <dgm:presLayoutVars>
          <dgm:bulletEnabled val="1"/>
        </dgm:presLayoutVars>
      </dgm:prSet>
      <dgm:spPr/>
      <dgm:t>
        <a:bodyPr/>
        <a:lstStyle/>
        <a:p>
          <a:endParaRPr lang="en-US"/>
        </a:p>
      </dgm:t>
    </dgm:pt>
    <dgm:pt modelId="{99FB027A-37A9-4966-9729-82FE687178F1}" type="pres">
      <dgm:prSet presAssocID="{1DD40D07-EF95-4A82-8292-09B993309056}" presName="sibTrans" presStyleLbl="sibTrans2D1" presStyleIdx="1" presStyleCnt="9"/>
      <dgm:spPr/>
      <dgm:t>
        <a:bodyPr/>
        <a:lstStyle/>
        <a:p>
          <a:endParaRPr lang="en-US"/>
        </a:p>
      </dgm:t>
    </dgm:pt>
    <dgm:pt modelId="{2E0CA03C-23B3-45FF-8897-F5EB3020BC23}" type="pres">
      <dgm:prSet presAssocID="{1DD40D07-EF95-4A82-8292-09B993309056}" presName="connectorText" presStyleLbl="sibTrans2D1" presStyleIdx="1" presStyleCnt="9"/>
      <dgm:spPr/>
      <dgm:t>
        <a:bodyPr/>
        <a:lstStyle/>
        <a:p>
          <a:endParaRPr lang="en-US"/>
        </a:p>
      </dgm:t>
    </dgm:pt>
    <dgm:pt modelId="{A617B402-FFE7-4709-A2E5-9D7F9EC78212}" type="pres">
      <dgm:prSet presAssocID="{C08C0188-81EC-4CA4-AC1B-24D8B6474493}" presName="node" presStyleLbl="node1" presStyleIdx="2" presStyleCnt="10">
        <dgm:presLayoutVars>
          <dgm:bulletEnabled val="1"/>
        </dgm:presLayoutVars>
      </dgm:prSet>
      <dgm:spPr/>
      <dgm:t>
        <a:bodyPr/>
        <a:lstStyle/>
        <a:p>
          <a:endParaRPr lang="en-US"/>
        </a:p>
      </dgm:t>
    </dgm:pt>
    <dgm:pt modelId="{3E963C37-95AA-4F86-9596-9A224E1A8F5B}" type="pres">
      <dgm:prSet presAssocID="{CAAE1696-5D46-4ED8-BC2D-4BCBB99D017A}" presName="sibTrans" presStyleLbl="sibTrans2D1" presStyleIdx="2" presStyleCnt="9"/>
      <dgm:spPr/>
      <dgm:t>
        <a:bodyPr/>
        <a:lstStyle/>
        <a:p>
          <a:endParaRPr lang="en-US"/>
        </a:p>
      </dgm:t>
    </dgm:pt>
    <dgm:pt modelId="{57F01D13-587C-44F9-B11D-DC575DA19830}" type="pres">
      <dgm:prSet presAssocID="{CAAE1696-5D46-4ED8-BC2D-4BCBB99D017A}" presName="connectorText" presStyleLbl="sibTrans2D1" presStyleIdx="2" presStyleCnt="9"/>
      <dgm:spPr/>
      <dgm:t>
        <a:bodyPr/>
        <a:lstStyle/>
        <a:p>
          <a:endParaRPr lang="en-US"/>
        </a:p>
      </dgm:t>
    </dgm:pt>
    <dgm:pt modelId="{EAD5F5A4-C167-4D9F-B7AC-5A81751D3C3B}" type="pres">
      <dgm:prSet presAssocID="{AB6067B8-73B1-40A6-A8EC-2009758CD8CB}" presName="node" presStyleLbl="node1" presStyleIdx="3" presStyleCnt="10">
        <dgm:presLayoutVars>
          <dgm:bulletEnabled val="1"/>
        </dgm:presLayoutVars>
      </dgm:prSet>
      <dgm:spPr/>
      <dgm:t>
        <a:bodyPr/>
        <a:lstStyle/>
        <a:p>
          <a:endParaRPr lang="en-US"/>
        </a:p>
      </dgm:t>
    </dgm:pt>
    <dgm:pt modelId="{226AD27A-13C4-42C2-A95D-2A1356B58D04}" type="pres">
      <dgm:prSet presAssocID="{5818BAE0-DAFC-43FC-9978-EE17C8A2ADD7}" presName="sibTrans" presStyleLbl="sibTrans2D1" presStyleIdx="3" presStyleCnt="9"/>
      <dgm:spPr/>
      <dgm:t>
        <a:bodyPr/>
        <a:lstStyle/>
        <a:p>
          <a:endParaRPr lang="en-US"/>
        </a:p>
      </dgm:t>
    </dgm:pt>
    <dgm:pt modelId="{EC2BFAE3-A2A3-4B7C-8259-EE2715ACD3AA}" type="pres">
      <dgm:prSet presAssocID="{5818BAE0-DAFC-43FC-9978-EE17C8A2ADD7}" presName="connectorText" presStyleLbl="sibTrans2D1" presStyleIdx="3" presStyleCnt="9"/>
      <dgm:spPr/>
      <dgm:t>
        <a:bodyPr/>
        <a:lstStyle/>
        <a:p>
          <a:endParaRPr lang="en-US"/>
        </a:p>
      </dgm:t>
    </dgm:pt>
    <dgm:pt modelId="{E411DFC4-E387-4A5E-9FAC-5197D8200F38}" type="pres">
      <dgm:prSet presAssocID="{D449F793-222F-4C5A-BB48-D18C0DF56C85}" presName="node" presStyleLbl="node1" presStyleIdx="4" presStyleCnt="10">
        <dgm:presLayoutVars>
          <dgm:bulletEnabled val="1"/>
        </dgm:presLayoutVars>
      </dgm:prSet>
      <dgm:spPr/>
      <dgm:t>
        <a:bodyPr/>
        <a:lstStyle/>
        <a:p>
          <a:endParaRPr lang="en-US"/>
        </a:p>
      </dgm:t>
    </dgm:pt>
    <dgm:pt modelId="{408398F5-4FD5-46CD-92A6-CF0FCEFD3491}" type="pres">
      <dgm:prSet presAssocID="{1609BAE1-3149-483C-8F23-03DB2F5E9998}" presName="sibTrans" presStyleLbl="sibTrans2D1" presStyleIdx="4" presStyleCnt="9"/>
      <dgm:spPr/>
      <dgm:t>
        <a:bodyPr/>
        <a:lstStyle/>
        <a:p>
          <a:endParaRPr lang="en-US"/>
        </a:p>
      </dgm:t>
    </dgm:pt>
    <dgm:pt modelId="{2DE4C1CA-730F-4B71-A13E-F44291AA8080}" type="pres">
      <dgm:prSet presAssocID="{1609BAE1-3149-483C-8F23-03DB2F5E9998}" presName="connectorText" presStyleLbl="sibTrans2D1" presStyleIdx="4" presStyleCnt="9"/>
      <dgm:spPr/>
      <dgm:t>
        <a:bodyPr/>
        <a:lstStyle/>
        <a:p>
          <a:endParaRPr lang="en-US"/>
        </a:p>
      </dgm:t>
    </dgm:pt>
    <dgm:pt modelId="{13633AA5-C307-4E8C-8C35-DF2F3DE2DA3A}" type="pres">
      <dgm:prSet presAssocID="{DCDFDD4B-65E6-4356-852F-88ED75438375}" presName="node" presStyleLbl="node1" presStyleIdx="5" presStyleCnt="10" custLinFactNeighborX="1290">
        <dgm:presLayoutVars>
          <dgm:bulletEnabled val="1"/>
        </dgm:presLayoutVars>
      </dgm:prSet>
      <dgm:spPr/>
      <dgm:t>
        <a:bodyPr/>
        <a:lstStyle/>
        <a:p>
          <a:endParaRPr lang="en-US"/>
        </a:p>
      </dgm:t>
    </dgm:pt>
    <dgm:pt modelId="{02562142-598D-4177-9E81-385F2BBB1469}" type="pres">
      <dgm:prSet presAssocID="{786A1F14-39DF-45F2-9FC1-54B550D7EF75}" presName="sibTrans" presStyleLbl="sibTrans2D1" presStyleIdx="5" presStyleCnt="9"/>
      <dgm:spPr/>
      <dgm:t>
        <a:bodyPr/>
        <a:lstStyle/>
        <a:p>
          <a:endParaRPr lang="en-US"/>
        </a:p>
      </dgm:t>
    </dgm:pt>
    <dgm:pt modelId="{BD25E9C9-F981-4008-8E10-8E22BA7A51CD}" type="pres">
      <dgm:prSet presAssocID="{786A1F14-39DF-45F2-9FC1-54B550D7EF75}" presName="connectorText" presStyleLbl="sibTrans2D1" presStyleIdx="5" presStyleCnt="9"/>
      <dgm:spPr/>
      <dgm:t>
        <a:bodyPr/>
        <a:lstStyle/>
        <a:p>
          <a:endParaRPr lang="en-US"/>
        </a:p>
      </dgm:t>
    </dgm:pt>
    <dgm:pt modelId="{663949F5-C77B-478B-8532-D43FA04F82EE}" type="pres">
      <dgm:prSet presAssocID="{A841DF40-C86B-4050-9F2D-4E428AF67332}" presName="node" presStyleLbl="node1" presStyleIdx="6" presStyleCnt="10">
        <dgm:presLayoutVars>
          <dgm:bulletEnabled val="1"/>
        </dgm:presLayoutVars>
      </dgm:prSet>
      <dgm:spPr/>
      <dgm:t>
        <a:bodyPr/>
        <a:lstStyle/>
        <a:p>
          <a:endParaRPr lang="en-US"/>
        </a:p>
      </dgm:t>
    </dgm:pt>
    <dgm:pt modelId="{705A1585-0BE0-4C18-8956-C8395DC0A523}" type="pres">
      <dgm:prSet presAssocID="{1C4FED6D-F1B7-4CF7-B545-1486DDDD51C4}" presName="sibTrans" presStyleLbl="sibTrans2D1" presStyleIdx="6" presStyleCnt="9"/>
      <dgm:spPr/>
      <dgm:t>
        <a:bodyPr/>
        <a:lstStyle/>
        <a:p>
          <a:endParaRPr lang="en-US"/>
        </a:p>
      </dgm:t>
    </dgm:pt>
    <dgm:pt modelId="{699DBBA0-DDF6-4081-BE60-A8F01728CB80}" type="pres">
      <dgm:prSet presAssocID="{1C4FED6D-F1B7-4CF7-B545-1486DDDD51C4}" presName="connectorText" presStyleLbl="sibTrans2D1" presStyleIdx="6" presStyleCnt="9"/>
      <dgm:spPr/>
      <dgm:t>
        <a:bodyPr/>
        <a:lstStyle/>
        <a:p>
          <a:endParaRPr lang="en-US"/>
        </a:p>
      </dgm:t>
    </dgm:pt>
    <dgm:pt modelId="{426C5448-6A23-4641-8AD4-546CC8D991A8}" type="pres">
      <dgm:prSet presAssocID="{87B3ACCE-10C5-471D-A5F0-71536F0DE7B2}" presName="node" presStyleLbl="node1" presStyleIdx="7" presStyleCnt="10" custLinFactNeighborY="717">
        <dgm:presLayoutVars>
          <dgm:bulletEnabled val="1"/>
        </dgm:presLayoutVars>
      </dgm:prSet>
      <dgm:spPr/>
      <dgm:t>
        <a:bodyPr/>
        <a:lstStyle/>
        <a:p>
          <a:endParaRPr lang="en-US"/>
        </a:p>
      </dgm:t>
    </dgm:pt>
    <dgm:pt modelId="{B70D2679-5E2A-4146-A267-DD63687ADCE1}" type="pres">
      <dgm:prSet presAssocID="{D0551252-7719-42E6-90B5-9BB63DBAB6C1}" presName="sibTrans" presStyleLbl="sibTrans2D1" presStyleIdx="7" presStyleCnt="9"/>
      <dgm:spPr/>
      <dgm:t>
        <a:bodyPr/>
        <a:lstStyle/>
        <a:p>
          <a:endParaRPr lang="en-US"/>
        </a:p>
      </dgm:t>
    </dgm:pt>
    <dgm:pt modelId="{4944B623-0727-4E6D-B87C-2D3BABF32839}" type="pres">
      <dgm:prSet presAssocID="{D0551252-7719-42E6-90B5-9BB63DBAB6C1}" presName="connectorText" presStyleLbl="sibTrans2D1" presStyleIdx="7" presStyleCnt="9"/>
      <dgm:spPr/>
      <dgm:t>
        <a:bodyPr/>
        <a:lstStyle/>
        <a:p>
          <a:endParaRPr lang="en-US"/>
        </a:p>
      </dgm:t>
    </dgm:pt>
    <dgm:pt modelId="{14A99FF6-23B0-4F45-BE88-F7DFA5682F88}" type="pres">
      <dgm:prSet presAssocID="{0F76EE2D-953F-46BC-B99E-16E326E1548D}" presName="node" presStyleLbl="node1" presStyleIdx="8" presStyleCnt="10">
        <dgm:presLayoutVars>
          <dgm:bulletEnabled val="1"/>
        </dgm:presLayoutVars>
      </dgm:prSet>
      <dgm:spPr/>
      <dgm:t>
        <a:bodyPr/>
        <a:lstStyle/>
        <a:p>
          <a:endParaRPr lang="en-US"/>
        </a:p>
      </dgm:t>
    </dgm:pt>
    <dgm:pt modelId="{2220C51F-6DD7-4E07-B5B9-1CBD30E0163C}" type="pres">
      <dgm:prSet presAssocID="{E1182811-DDA4-4403-99A8-02A6E5C007C1}" presName="sibTrans" presStyleLbl="sibTrans2D1" presStyleIdx="8" presStyleCnt="9"/>
      <dgm:spPr/>
      <dgm:t>
        <a:bodyPr/>
        <a:lstStyle/>
        <a:p>
          <a:endParaRPr lang="en-US"/>
        </a:p>
      </dgm:t>
    </dgm:pt>
    <dgm:pt modelId="{A5E7565C-D218-4A6C-A80B-4483B617AF80}" type="pres">
      <dgm:prSet presAssocID="{E1182811-DDA4-4403-99A8-02A6E5C007C1}" presName="connectorText" presStyleLbl="sibTrans2D1" presStyleIdx="8" presStyleCnt="9"/>
      <dgm:spPr/>
      <dgm:t>
        <a:bodyPr/>
        <a:lstStyle/>
        <a:p>
          <a:endParaRPr lang="en-US"/>
        </a:p>
      </dgm:t>
    </dgm:pt>
    <dgm:pt modelId="{F3369922-F4B2-4EB9-AA2F-6530E56E7921}" type="pres">
      <dgm:prSet presAssocID="{C3C17C34-593B-4AA0-9EDE-5DF5F9E33121}" presName="node" presStyleLbl="node1" presStyleIdx="9" presStyleCnt="10" custLinFactNeighborX="-1720" custLinFactNeighborY="717">
        <dgm:presLayoutVars>
          <dgm:bulletEnabled val="1"/>
        </dgm:presLayoutVars>
      </dgm:prSet>
      <dgm:spPr/>
      <dgm:t>
        <a:bodyPr/>
        <a:lstStyle/>
        <a:p>
          <a:endParaRPr lang="en-US"/>
        </a:p>
      </dgm:t>
    </dgm:pt>
  </dgm:ptLst>
  <dgm:cxnLst>
    <dgm:cxn modelId="{367F85D5-DD98-418C-967F-1D9AE09DEB1B}" srcId="{AB1B000C-EA7F-455E-8BEA-60F309B3651B}" destId="{A841DF40-C86B-4050-9F2D-4E428AF67332}" srcOrd="6" destOrd="0" parTransId="{D36AA3C1-EE6F-47AF-86FE-3A1739F19E4E}" sibTransId="{1C4FED6D-F1B7-4CF7-B545-1486DDDD51C4}"/>
    <dgm:cxn modelId="{56B22802-CB45-4B3C-A2FF-9F3D7148FCAA}" type="presOf" srcId="{C3C17C34-593B-4AA0-9EDE-5DF5F9E33121}" destId="{F3369922-F4B2-4EB9-AA2F-6530E56E7921}" srcOrd="0" destOrd="0" presId="urn:microsoft.com/office/officeart/2005/8/layout/process5"/>
    <dgm:cxn modelId="{0684325B-EC6F-4BA3-99F3-AD21A1065B4D}" type="presOf" srcId="{5818BAE0-DAFC-43FC-9978-EE17C8A2ADD7}" destId="{226AD27A-13C4-42C2-A95D-2A1356B58D04}" srcOrd="0" destOrd="0" presId="urn:microsoft.com/office/officeart/2005/8/layout/process5"/>
    <dgm:cxn modelId="{6C2D9DCA-530D-4ADC-89EE-B8C9FD865153}" type="presOf" srcId="{786A1F14-39DF-45F2-9FC1-54B550D7EF75}" destId="{BD25E9C9-F981-4008-8E10-8E22BA7A51CD}" srcOrd="1" destOrd="0" presId="urn:microsoft.com/office/officeart/2005/8/layout/process5"/>
    <dgm:cxn modelId="{CB3734AB-B365-4EFE-877D-4B056139C6B4}" srcId="{AB1B000C-EA7F-455E-8BEA-60F309B3651B}" destId="{2418330E-AC8A-4134-99EF-BE280872C6C4}" srcOrd="1" destOrd="0" parTransId="{E79FB33F-40CD-498B-877F-4CA1A3214FFB}" sibTransId="{1DD40D07-EF95-4A82-8292-09B993309056}"/>
    <dgm:cxn modelId="{963B07C8-52D0-4A43-8F18-ACB363198771}" srcId="{AB1B000C-EA7F-455E-8BEA-60F309B3651B}" destId="{0F76EE2D-953F-46BC-B99E-16E326E1548D}" srcOrd="8" destOrd="0" parTransId="{DC556D96-1092-4659-AE56-A3F02FB92D04}" sibTransId="{E1182811-DDA4-4403-99A8-02A6E5C007C1}"/>
    <dgm:cxn modelId="{7DB5E8CC-064D-4329-9175-268EE5630065}" srcId="{AB1B000C-EA7F-455E-8BEA-60F309B3651B}" destId="{C3C17C34-593B-4AA0-9EDE-5DF5F9E33121}" srcOrd="9" destOrd="0" parTransId="{F690352A-A1E6-4178-A8A3-C92CAD42C1E4}" sibTransId="{D7247703-EF90-4442-8956-CCC5D198F003}"/>
    <dgm:cxn modelId="{32C1767A-5FD3-4FF4-9A67-2855FE01D9CF}" srcId="{AB1B000C-EA7F-455E-8BEA-60F309B3651B}" destId="{87B3ACCE-10C5-471D-A5F0-71536F0DE7B2}" srcOrd="7" destOrd="0" parTransId="{21A9193D-5337-4591-9D56-5E57623C5229}" sibTransId="{D0551252-7719-42E6-90B5-9BB63DBAB6C1}"/>
    <dgm:cxn modelId="{59B60EA7-582B-40F5-AEA3-8BF1E0E45BDF}" type="presOf" srcId="{1DD40D07-EF95-4A82-8292-09B993309056}" destId="{99FB027A-37A9-4966-9729-82FE687178F1}" srcOrd="0" destOrd="0" presId="urn:microsoft.com/office/officeart/2005/8/layout/process5"/>
    <dgm:cxn modelId="{7919E196-D8F0-41EF-91E2-5AE3CDF43418}" srcId="{AB1B000C-EA7F-455E-8BEA-60F309B3651B}" destId="{D449F793-222F-4C5A-BB48-D18C0DF56C85}" srcOrd="4" destOrd="0" parTransId="{FCABF857-706A-41B7-A8C4-C1C1F814429A}" sibTransId="{1609BAE1-3149-483C-8F23-03DB2F5E9998}"/>
    <dgm:cxn modelId="{A970E22F-5C51-4E71-AE13-02B12102A416}" type="presOf" srcId="{C08C0188-81EC-4CA4-AC1B-24D8B6474493}" destId="{A617B402-FFE7-4709-A2E5-9D7F9EC78212}" srcOrd="0" destOrd="0" presId="urn:microsoft.com/office/officeart/2005/8/layout/process5"/>
    <dgm:cxn modelId="{E0033818-FCC9-4563-B0F6-80791D085FD8}" type="presOf" srcId="{2418330E-AC8A-4134-99EF-BE280872C6C4}" destId="{79FD69CC-2264-4C92-B7B3-7BB9FC2ED2DE}" srcOrd="0" destOrd="0" presId="urn:microsoft.com/office/officeart/2005/8/layout/process5"/>
    <dgm:cxn modelId="{ABCBD933-EB28-4615-A02D-33B15C5F0F95}" type="presOf" srcId="{87B3ACCE-10C5-471D-A5F0-71536F0DE7B2}" destId="{426C5448-6A23-4641-8AD4-546CC8D991A8}" srcOrd="0" destOrd="0" presId="urn:microsoft.com/office/officeart/2005/8/layout/process5"/>
    <dgm:cxn modelId="{9B0B80C8-7BF9-4AA0-8BD6-F47EA61085BE}" type="presOf" srcId="{3C82E35C-CDA1-43AE-B97E-E27148685763}" destId="{DC618BFB-29A1-476D-9F7A-9CA8E366A3B3}" srcOrd="0" destOrd="0" presId="urn:microsoft.com/office/officeart/2005/8/layout/process5"/>
    <dgm:cxn modelId="{EE5DFC20-B441-4528-8A6E-6DE9767AE8EB}" type="presOf" srcId="{1609BAE1-3149-483C-8F23-03DB2F5E9998}" destId="{408398F5-4FD5-46CD-92A6-CF0FCEFD3491}" srcOrd="0" destOrd="0" presId="urn:microsoft.com/office/officeart/2005/8/layout/process5"/>
    <dgm:cxn modelId="{64D33110-3CF6-4B8B-B12B-A83F1BB25D88}" type="presOf" srcId="{AB6067B8-73B1-40A6-A8EC-2009758CD8CB}" destId="{EAD5F5A4-C167-4D9F-B7AC-5A81751D3C3B}" srcOrd="0" destOrd="0" presId="urn:microsoft.com/office/officeart/2005/8/layout/process5"/>
    <dgm:cxn modelId="{FE8E0A8B-7C21-4D9D-833C-D9B93CABD903}" type="presOf" srcId="{A841DF40-C86B-4050-9F2D-4E428AF67332}" destId="{663949F5-C77B-478B-8532-D43FA04F82EE}" srcOrd="0" destOrd="0" presId="urn:microsoft.com/office/officeart/2005/8/layout/process5"/>
    <dgm:cxn modelId="{6A42868D-735F-45D3-B176-F3051F8485E3}" type="presOf" srcId="{D0551252-7719-42E6-90B5-9BB63DBAB6C1}" destId="{B70D2679-5E2A-4146-A267-DD63687ADCE1}" srcOrd="0" destOrd="0" presId="urn:microsoft.com/office/officeart/2005/8/layout/process5"/>
    <dgm:cxn modelId="{77B4BF93-3AAB-4116-BE00-17E3CCB39F89}" type="presOf" srcId="{786A1F14-39DF-45F2-9FC1-54B550D7EF75}" destId="{02562142-598D-4177-9E81-385F2BBB1469}" srcOrd="0" destOrd="0" presId="urn:microsoft.com/office/officeart/2005/8/layout/process5"/>
    <dgm:cxn modelId="{BF89D229-5453-401C-A7F8-FF5FCCE7A9C5}" type="presOf" srcId="{5818BAE0-DAFC-43FC-9978-EE17C8A2ADD7}" destId="{EC2BFAE3-A2A3-4B7C-8259-EE2715ACD3AA}" srcOrd="1" destOrd="0" presId="urn:microsoft.com/office/officeart/2005/8/layout/process5"/>
    <dgm:cxn modelId="{711110CB-9DFB-461F-9043-3420C9CB62D5}" type="presOf" srcId="{1609BAE1-3149-483C-8F23-03DB2F5E9998}" destId="{2DE4C1CA-730F-4B71-A13E-F44291AA8080}" srcOrd="1" destOrd="0" presId="urn:microsoft.com/office/officeart/2005/8/layout/process5"/>
    <dgm:cxn modelId="{E1EB3699-C115-4C07-9F73-43B0F959235F}" type="presOf" srcId="{AB1B000C-EA7F-455E-8BEA-60F309B3651B}" destId="{A83BBC27-DE39-412D-B563-6F3CD59DDE73}" srcOrd="0" destOrd="0" presId="urn:microsoft.com/office/officeart/2005/8/layout/process5"/>
    <dgm:cxn modelId="{67C6B5B0-9150-4C4F-B56B-E1BDAB0EAE9A}" type="presOf" srcId="{CAAE1696-5D46-4ED8-BC2D-4BCBB99D017A}" destId="{3E963C37-95AA-4F86-9596-9A224E1A8F5B}" srcOrd="0" destOrd="0" presId="urn:microsoft.com/office/officeart/2005/8/layout/process5"/>
    <dgm:cxn modelId="{56F1CEAC-81D4-4A84-934F-67CC13081A89}" type="presOf" srcId="{E1182811-DDA4-4403-99A8-02A6E5C007C1}" destId="{2220C51F-6DD7-4E07-B5B9-1CBD30E0163C}" srcOrd="0" destOrd="0" presId="urn:microsoft.com/office/officeart/2005/8/layout/process5"/>
    <dgm:cxn modelId="{A10F58E4-E62D-4CA1-A719-12C53F7E7614}" type="presOf" srcId="{D0551252-7719-42E6-90B5-9BB63DBAB6C1}" destId="{4944B623-0727-4E6D-B87C-2D3BABF32839}" srcOrd="1" destOrd="0" presId="urn:microsoft.com/office/officeart/2005/8/layout/process5"/>
    <dgm:cxn modelId="{BD2E6171-C58D-4BAA-9D43-75B313CFDC84}" type="presOf" srcId="{CAAE1696-5D46-4ED8-BC2D-4BCBB99D017A}" destId="{57F01D13-587C-44F9-B11D-DC575DA19830}" srcOrd="1" destOrd="0" presId="urn:microsoft.com/office/officeart/2005/8/layout/process5"/>
    <dgm:cxn modelId="{1D934164-FEB9-449F-982B-93C2528A3877}" srcId="{AB1B000C-EA7F-455E-8BEA-60F309B3651B}" destId="{C08C0188-81EC-4CA4-AC1B-24D8B6474493}" srcOrd="2" destOrd="0" parTransId="{C868890C-4D9A-445A-9974-8A8875470722}" sibTransId="{CAAE1696-5D46-4ED8-BC2D-4BCBB99D017A}"/>
    <dgm:cxn modelId="{9B825289-8CFA-4695-B4D3-FEEF35B8C79D}" type="presOf" srcId="{0F76EE2D-953F-46BC-B99E-16E326E1548D}" destId="{14A99FF6-23B0-4F45-BE88-F7DFA5682F88}" srcOrd="0" destOrd="0" presId="urn:microsoft.com/office/officeart/2005/8/layout/process5"/>
    <dgm:cxn modelId="{479A4DB6-958B-4DBE-A147-C64DCBE8A16C}" srcId="{AB1B000C-EA7F-455E-8BEA-60F309B3651B}" destId="{4C65B9D8-7F62-434F-AA2E-EBA84B3553D8}" srcOrd="0" destOrd="0" parTransId="{92863D39-82D2-449E-A0B6-8E826895F5D6}" sibTransId="{3C82E35C-CDA1-43AE-B97E-E27148685763}"/>
    <dgm:cxn modelId="{CFFFC3C3-984A-4DA8-99B1-5C0F752FF0E0}" type="presOf" srcId="{E1182811-DDA4-4403-99A8-02A6E5C007C1}" destId="{A5E7565C-D218-4A6C-A80B-4483B617AF80}" srcOrd="1" destOrd="0" presId="urn:microsoft.com/office/officeart/2005/8/layout/process5"/>
    <dgm:cxn modelId="{AE617A73-29E2-47E8-9A0A-BF70EE936994}" type="presOf" srcId="{1C4FED6D-F1B7-4CF7-B545-1486DDDD51C4}" destId="{699DBBA0-DDF6-4081-BE60-A8F01728CB80}" srcOrd="1" destOrd="0" presId="urn:microsoft.com/office/officeart/2005/8/layout/process5"/>
    <dgm:cxn modelId="{77166A1F-082B-4373-A3C1-776F070E0AAF}" type="presOf" srcId="{4C65B9D8-7F62-434F-AA2E-EBA84B3553D8}" destId="{E7C51580-AF38-4936-81DF-E543720A5285}" srcOrd="0" destOrd="0" presId="urn:microsoft.com/office/officeart/2005/8/layout/process5"/>
    <dgm:cxn modelId="{E426256C-B490-44E2-827B-C6589D26F491}" type="presOf" srcId="{3C82E35C-CDA1-43AE-B97E-E27148685763}" destId="{510830DE-1071-4BF8-BB3E-DE8394F6CD8A}" srcOrd="1" destOrd="0" presId="urn:microsoft.com/office/officeart/2005/8/layout/process5"/>
    <dgm:cxn modelId="{FD98809E-4B74-4B30-80EE-28339C448359}" srcId="{AB1B000C-EA7F-455E-8BEA-60F309B3651B}" destId="{DCDFDD4B-65E6-4356-852F-88ED75438375}" srcOrd="5" destOrd="0" parTransId="{6EE128DB-81D8-4FE1-9628-08317EF6A3BE}" sibTransId="{786A1F14-39DF-45F2-9FC1-54B550D7EF75}"/>
    <dgm:cxn modelId="{8949520E-166F-40CB-A07A-CC4CD81A9C56}" srcId="{AB1B000C-EA7F-455E-8BEA-60F309B3651B}" destId="{AB6067B8-73B1-40A6-A8EC-2009758CD8CB}" srcOrd="3" destOrd="0" parTransId="{9CFA661B-36B9-4533-B784-35242D620B00}" sibTransId="{5818BAE0-DAFC-43FC-9978-EE17C8A2ADD7}"/>
    <dgm:cxn modelId="{6BE1A8E5-867A-42BA-B23C-A43DDD5751C3}" type="presOf" srcId="{DCDFDD4B-65E6-4356-852F-88ED75438375}" destId="{13633AA5-C307-4E8C-8C35-DF2F3DE2DA3A}" srcOrd="0" destOrd="0" presId="urn:microsoft.com/office/officeart/2005/8/layout/process5"/>
    <dgm:cxn modelId="{BE82E409-FCF0-4B5D-944E-C1DBD85ED595}" type="presOf" srcId="{1DD40D07-EF95-4A82-8292-09B993309056}" destId="{2E0CA03C-23B3-45FF-8897-F5EB3020BC23}" srcOrd="1" destOrd="0" presId="urn:microsoft.com/office/officeart/2005/8/layout/process5"/>
    <dgm:cxn modelId="{F2802AA9-551F-42F3-B769-DC34E5143A43}" type="presOf" srcId="{1C4FED6D-F1B7-4CF7-B545-1486DDDD51C4}" destId="{705A1585-0BE0-4C18-8956-C8395DC0A523}" srcOrd="0" destOrd="0" presId="urn:microsoft.com/office/officeart/2005/8/layout/process5"/>
    <dgm:cxn modelId="{9928B075-AF52-414C-B562-E14D56319C07}" type="presOf" srcId="{D449F793-222F-4C5A-BB48-D18C0DF56C85}" destId="{E411DFC4-E387-4A5E-9FAC-5197D8200F38}" srcOrd="0" destOrd="0" presId="urn:microsoft.com/office/officeart/2005/8/layout/process5"/>
    <dgm:cxn modelId="{5F34C55D-35E6-4903-A09E-4117D9236A8F}" type="presParOf" srcId="{A83BBC27-DE39-412D-B563-6F3CD59DDE73}" destId="{E7C51580-AF38-4936-81DF-E543720A5285}" srcOrd="0" destOrd="0" presId="urn:microsoft.com/office/officeart/2005/8/layout/process5"/>
    <dgm:cxn modelId="{8F013942-E5A7-456A-933C-89C96E6E7F46}" type="presParOf" srcId="{A83BBC27-DE39-412D-B563-6F3CD59DDE73}" destId="{DC618BFB-29A1-476D-9F7A-9CA8E366A3B3}" srcOrd="1" destOrd="0" presId="urn:microsoft.com/office/officeart/2005/8/layout/process5"/>
    <dgm:cxn modelId="{0D9747CE-9136-4BF8-A153-BFE5C2E6B3F7}" type="presParOf" srcId="{DC618BFB-29A1-476D-9F7A-9CA8E366A3B3}" destId="{510830DE-1071-4BF8-BB3E-DE8394F6CD8A}" srcOrd="0" destOrd="0" presId="urn:microsoft.com/office/officeart/2005/8/layout/process5"/>
    <dgm:cxn modelId="{E519B459-A5F7-4089-B236-15143FBAFFB7}" type="presParOf" srcId="{A83BBC27-DE39-412D-B563-6F3CD59DDE73}" destId="{79FD69CC-2264-4C92-B7B3-7BB9FC2ED2DE}" srcOrd="2" destOrd="0" presId="urn:microsoft.com/office/officeart/2005/8/layout/process5"/>
    <dgm:cxn modelId="{22726636-4E8A-4A5C-AA10-88EF19B25888}" type="presParOf" srcId="{A83BBC27-DE39-412D-B563-6F3CD59DDE73}" destId="{99FB027A-37A9-4966-9729-82FE687178F1}" srcOrd="3" destOrd="0" presId="urn:microsoft.com/office/officeart/2005/8/layout/process5"/>
    <dgm:cxn modelId="{33C16B93-F365-48C3-BA5F-06B718C22093}" type="presParOf" srcId="{99FB027A-37A9-4966-9729-82FE687178F1}" destId="{2E0CA03C-23B3-45FF-8897-F5EB3020BC23}" srcOrd="0" destOrd="0" presId="urn:microsoft.com/office/officeart/2005/8/layout/process5"/>
    <dgm:cxn modelId="{36AE5F38-98EF-4EC1-BE41-77AF8F41BC07}" type="presParOf" srcId="{A83BBC27-DE39-412D-B563-6F3CD59DDE73}" destId="{A617B402-FFE7-4709-A2E5-9D7F9EC78212}" srcOrd="4" destOrd="0" presId="urn:microsoft.com/office/officeart/2005/8/layout/process5"/>
    <dgm:cxn modelId="{E9E3A6C9-B733-4709-B598-39D6A7CF9EBE}" type="presParOf" srcId="{A83BBC27-DE39-412D-B563-6F3CD59DDE73}" destId="{3E963C37-95AA-4F86-9596-9A224E1A8F5B}" srcOrd="5" destOrd="0" presId="urn:microsoft.com/office/officeart/2005/8/layout/process5"/>
    <dgm:cxn modelId="{54E1F3D1-BBA7-4C1A-BDF4-A6854C4FFD67}" type="presParOf" srcId="{3E963C37-95AA-4F86-9596-9A224E1A8F5B}" destId="{57F01D13-587C-44F9-B11D-DC575DA19830}" srcOrd="0" destOrd="0" presId="urn:microsoft.com/office/officeart/2005/8/layout/process5"/>
    <dgm:cxn modelId="{A8187DF1-564D-4D4C-BDD9-314A0E2F185A}" type="presParOf" srcId="{A83BBC27-DE39-412D-B563-6F3CD59DDE73}" destId="{EAD5F5A4-C167-4D9F-B7AC-5A81751D3C3B}" srcOrd="6" destOrd="0" presId="urn:microsoft.com/office/officeart/2005/8/layout/process5"/>
    <dgm:cxn modelId="{F2434CC6-56DE-4A57-AD59-8F442D3C1345}" type="presParOf" srcId="{A83BBC27-DE39-412D-B563-6F3CD59DDE73}" destId="{226AD27A-13C4-42C2-A95D-2A1356B58D04}" srcOrd="7" destOrd="0" presId="urn:microsoft.com/office/officeart/2005/8/layout/process5"/>
    <dgm:cxn modelId="{C3017941-C385-432C-9FCD-167A81B80F6E}" type="presParOf" srcId="{226AD27A-13C4-42C2-A95D-2A1356B58D04}" destId="{EC2BFAE3-A2A3-4B7C-8259-EE2715ACD3AA}" srcOrd="0" destOrd="0" presId="urn:microsoft.com/office/officeart/2005/8/layout/process5"/>
    <dgm:cxn modelId="{CBF08B40-FE42-48CD-83A4-95DE8C182A49}" type="presParOf" srcId="{A83BBC27-DE39-412D-B563-6F3CD59DDE73}" destId="{E411DFC4-E387-4A5E-9FAC-5197D8200F38}" srcOrd="8" destOrd="0" presId="urn:microsoft.com/office/officeart/2005/8/layout/process5"/>
    <dgm:cxn modelId="{AE3A27C1-DC83-4B32-90E2-43A2360F3FD9}" type="presParOf" srcId="{A83BBC27-DE39-412D-B563-6F3CD59DDE73}" destId="{408398F5-4FD5-46CD-92A6-CF0FCEFD3491}" srcOrd="9" destOrd="0" presId="urn:microsoft.com/office/officeart/2005/8/layout/process5"/>
    <dgm:cxn modelId="{1FAA62B6-6026-42F0-9CB9-B17C8F6C415D}" type="presParOf" srcId="{408398F5-4FD5-46CD-92A6-CF0FCEFD3491}" destId="{2DE4C1CA-730F-4B71-A13E-F44291AA8080}" srcOrd="0" destOrd="0" presId="urn:microsoft.com/office/officeart/2005/8/layout/process5"/>
    <dgm:cxn modelId="{59ED6692-B7B3-4C01-9E67-C3CCEEA6E682}" type="presParOf" srcId="{A83BBC27-DE39-412D-B563-6F3CD59DDE73}" destId="{13633AA5-C307-4E8C-8C35-DF2F3DE2DA3A}" srcOrd="10" destOrd="0" presId="urn:microsoft.com/office/officeart/2005/8/layout/process5"/>
    <dgm:cxn modelId="{BDC33D46-7CB7-4C48-8364-3E1D30877D6E}" type="presParOf" srcId="{A83BBC27-DE39-412D-B563-6F3CD59DDE73}" destId="{02562142-598D-4177-9E81-385F2BBB1469}" srcOrd="11" destOrd="0" presId="urn:microsoft.com/office/officeart/2005/8/layout/process5"/>
    <dgm:cxn modelId="{A9A61D21-5739-4251-8CD5-2405B2A930B5}" type="presParOf" srcId="{02562142-598D-4177-9E81-385F2BBB1469}" destId="{BD25E9C9-F981-4008-8E10-8E22BA7A51CD}" srcOrd="0" destOrd="0" presId="urn:microsoft.com/office/officeart/2005/8/layout/process5"/>
    <dgm:cxn modelId="{B7DF2800-46EC-4E4C-BFE7-F78F97843F1F}" type="presParOf" srcId="{A83BBC27-DE39-412D-B563-6F3CD59DDE73}" destId="{663949F5-C77B-478B-8532-D43FA04F82EE}" srcOrd="12" destOrd="0" presId="urn:microsoft.com/office/officeart/2005/8/layout/process5"/>
    <dgm:cxn modelId="{811A72B3-35AF-48A4-AB99-4C50B78C5D78}" type="presParOf" srcId="{A83BBC27-DE39-412D-B563-6F3CD59DDE73}" destId="{705A1585-0BE0-4C18-8956-C8395DC0A523}" srcOrd="13" destOrd="0" presId="urn:microsoft.com/office/officeart/2005/8/layout/process5"/>
    <dgm:cxn modelId="{88500996-F83B-425B-96FB-0758299577FA}" type="presParOf" srcId="{705A1585-0BE0-4C18-8956-C8395DC0A523}" destId="{699DBBA0-DDF6-4081-BE60-A8F01728CB80}" srcOrd="0" destOrd="0" presId="urn:microsoft.com/office/officeart/2005/8/layout/process5"/>
    <dgm:cxn modelId="{02F7A7E5-51FE-4533-8191-15E9AB377D9B}" type="presParOf" srcId="{A83BBC27-DE39-412D-B563-6F3CD59DDE73}" destId="{426C5448-6A23-4641-8AD4-546CC8D991A8}" srcOrd="14" destOrd="0" presId="urn:microsoft.com/office/officeart/2005/8/layout/process5"/>
    <dgm:cxn modelId="{02097C47-CFE5-4E2F-BB9F-1F5536E066A1}" type="presParOf" srcId="{A83BBC27-DE39-412D-B563-6F3CD59DDE73}" destId="{B70D2679-5E2A-4146-A267-DD63687ADCE1}" srcOrd="15" destOrd="0" presId="urn:microsoft.com/office/officeart/2005/8/layout/process5"/>
    <dgm:cxn modelId="{E1F65AB1-EEC9-4AA5-8E8D-0821B46C4390}" type="presParOf" srcId="{B70D2679-5E2A-4146-A267-DD63687ADCE1}" destId="{4944B623-0727-4E6D-B87C-2D3BABF32839}" srcOrd="0" destOrd="0" presId="urn:microsoft.com/office/officeart/2005/8/layout/process5"/>
    <dgm:cxn modelId="{08A2C8DF-FA96-4B69-ADEE-D185B9FC8B27}" type="presParOf" srcId="{A83BBC27-DE39-412D-B563-6F3CD59DDE73}" destId="{14A99FF6-23B0-4F45-BE88-F7DFA5682F88}" srcOrd="16" destOrd="0" presId="urn:microsoft.com/office/officeart/2005/8/layout/process5"/>
    <dgm:cxn modelId="{85E82CC6-0DCD-4618-873E-3C74728C64E0}" type="presParOf" srcId="{A83BBC27-DE39-412D-B563-6F3CD59DDE73}" destId="{2220C51F-6DD7-4E07-B5B9-1CBD30E0163C}" srcOrd="17" destOrd="0" presId="urn:microsoft.com/office/officeart/2005/8/layout/process5"/>
    <dgm:cxn modelId="{0CC3237F-41D6-48C9-8195-9767AC544274}" type="presParOf" srcId="{2220C51F-6DD7-4E07-B5B9-1CBD30E0163C}" destId="{A5E7565C-D218-4A6C-A80B-4483B617AF80}" srcOrd="0" destOrd="0" presId="urn:microsoft.com/office/officeart/2005/8/layout/process5"/>
    <dgm:cxn modelId="{1A1DC34C-736F-4F79-90E2-992E46DF0BF6}" type="presParOf" srcId="{A83BBC27-DE39-412D-B563-6F3CD59DDE73}" destId="{F3369922-F4B2-4EB9-AA2F-6530E56E7921}" srcOrd="18"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t>
        <a:bodyPr/>
        <a:lstStyle/>
        <a:p>
          <a:endParaRPr lang="en-US"/>
        </a:p>
      </dgm:t>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t>
        <a:bodyPr/>
        <a:lstStyle/>
        <a:p>
          <a:endParaRPr lang="en-US"/>
        </a:p>
      </dgm:t>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t>
        <a:bodyPr/>
        <a:lstStyle/>
        <a:p>
          <a:endParaRPr lang="en-US"/>
        </a:p>
      </dgm:t>
    </dgm:pt>
    <dgm:pt modelId="{16B58662-F46A-453B-A3B2-E18904EF91F9}" type="pres">
      <dgm:prSet presAssocID="{DD540470-8C56-4502-B2BE-AB5548D74EA7}" presName="connTx" presStyleLbl="parChTrans1D2" presStyleIdx="0" presStyleCnt="12"/>
      <dgm:spPr/>
      <dgm:t>
        <a:bodyPr/>
        <a:lstStyle/>
        <a:p>
          <a:endParaRPr lang="en-US"/>
        </a:p>
      </dgm:t>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t>
        <a:bodyPr/>
        <a:lstStyle/>
        <a:p>
          <a:endParaRPr lang="en-US"/>
        </a:p>
      </dgm:t>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t>
        <a:bodyPr/>
        <a:lstStyle/>
        <a:p>
          <a:endParaRPr lang="en-US"/>
        </a:p>
      </dgm:t>
    </dgm:pt>
    <dgm:pt modelId="{6FEFE28D-5CA5-404D-A54F-459E2BF572DD}" type="pres">
      <dgm:prSet presAssocID="{59F32E98-0B19-4DFB-BE8B-3DA22C1D1447}" presName="connTx" presStyleLbl="parChTrans1D3" presStyleIdx="0" presStyleCnt="12"/>
      <dgm:spPr/>
      <dgm:t>
        <a:bodyPr/>
        <a:lstStyle/>
        <a:p>
          <a:endParaRPr lang="en-US"/>
        </a:p>
      </dgm:t>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t>
        <a:bodyPr/>
        <a:lstStyle/>
        <a:p>
          <a:endParaRPr lang="en-US"/>
        </a:p>
      </dgm:t>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t>
        <a:bodyPr/>
        <a:lstStyle/>
        <a:p>
          <a:endParaRPr lang="en-US"/>
        </a:p>
      </dgm:t>
    </dgm:pt>
    <dgm:pt modelId="{8920B581-B85D-4BAB-AE52-3E30473FC17C}" type="pres">
      <dgm:prSet presAssocID="{9C8502D1-B496-46AA-B365-BCEF3B48C9AC}" presName="connTx" presStyleLbl="parChTrans1D4" presStyleIdx="0" presStyleCnt="36"/>
      <dgm:spPr/>
      <dgm:t>
        <a:bodyPr/>
        <a:lstStyle/>
        <a:p>
          <a:endParaRPr lang="en-US"/>
        </a:p>
      </dgm:t>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t>
        <a:bodyPr/>
        <a:lstStyle/>
        <a:p>
          <a:endParaRPr lang="en-US"/>
        </a:p>
      </dgm:t>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t>
        <a:bodyPr/>
        <a:lstStyle/>
        <a:p>
          <a:endParaRPr lang="en-US"/>
        </a:p>
      </dgm:t>
    </dgm:pt>
    <dgm:pt modelId="{102E917B-89C5-40E6-B331-56266C3487F7}" type="pres">
      <dgm:prSet presAssocID="{99FDB5DA-277E-41AF-ADE2-435A9401BDD0}" presName="connTx" presStyleLbl="parChTrans1D4" presStyleIdx="1" presStyleCnt="36"/>
      <dgm:spPr/>
      <dgm:t>
        <a:bodyPr/>
        <a:lstStyle/>
        <a:p>
          <a:endParaRPr lang="en-US"/>
        </a:p>
      </dgm:t>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t>
        <a:bodyPr/>
        <a:lstStyle/>
        <a:p>
          <a:endParaRPr lang="en-US"/>
        </a:p>
      </dgm:t>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t>
        <a:bodyPr/>
        <a:lstStyle/>
        <a:p>
          <a:endParaRPr lang="en-US"/>
        </a:p>
      </dgm:t>
    </dgm:pt>
    <dgm:pt modelId="{828596BF-96E3-4B25-B2E4-5C1E15087942}" type="pres">
      <dgm:prSet presAssocID="{37472B59-1E0E-4DBE-86EE-B3DFDF8AAB2C}" presName="connTx" presStyleLbl="parChTrans1D4" presStyleIdx="2" presStyleCnt="36"/>
      <dgm:spPr/>
      <dgm:t>
        <a:bodyPr/>
        <a:lstStyle/>
        <a:p>
          <a:endParaRPr lang="en-US"/>
        </a:p>
      </dgm:t>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t>
        <a:bodyPr/>
        <a:lstStyle/>
        <a:p>
          <a:endParaRPr lang="en-US"/>
        </a:p>
      </dgm:t>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t>
        <a:bodyPr/>
        <a:lstStyle/>
        <a:p>
          <a:endParaRPr lang="en-US"/>
        </a:p>
      </dgm:t>
    </dgm:pt>
    <dgm:pt modelId="{238AA55D-0D1D-4DB5-8754-9D84977901D8}" type="pres">
      <dgm:prSet presAssocID="{59B8FEA0-D329-41D3-B52D-2928946F58C4}" presName="connTx" presStyleLbl="parChTrans1D2" presStyleIdx="1" presStyleCnt="12"/>
      <dgm:spPr/>
      <dgm:t>
        <a:bodyPr/>
        <a:lstStyle/>
        <a:p>
          <a:endParaRPr lang="en-US"/>
        </a:p>
      </dgm:t>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t>
        <a:bodyPr/>
        <a:lstStyle/>
        <a:p>
          <a:endParaRPr lang="en-US"/>
        </a:p>
      </dgm:t>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t>
        <a:bodyPr/>
        <a:lstStyle/>
        <a:p>
          <a:endParaRPr lang="en-US"/>
        </a:p>
      </dgm:t>
    </dgm:pt>
    <dgm:pt modelId="{6198442C-269A-4138-B1F5-23530BC656F2}" type="pres">
      <dgm:prSet presAssocID="{6430C09D-6217-4AE5-A544-3230D56DC5B4}" presName="connTx" presStyleLbl="parChTrans1D3" presStyleIdx="1" presStyleCnt="12"/>
      <dgm:spPr/>
      <dgm:t>
        <a:bodyPr/>
        <a:lstStyle/>
        <a:p>
          <a:endParaRPr lang="en-US"/>
        </a:p>
      </dgm:t>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t>
        <a:bodyPr/>
        <a:lstStyle/>
        <a:p>
          <a:endParaRPr lang="en-US"/>
        </a:p>
      </dgm:t>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t>
        <a:bodyPr/>
        <a:lstStyle/>
        <a:p>
          <a:endParaRPr lang="en-US"/>
        </a:p>
      </dgm:t>
    </dgm:pt>
    <dgm:pt modelId="{1E24BF8A-C38D-4789-B8B7-797BCC3CE237}" type="pres">
      <dgm:prSet presAssocID="{2A699BEB-CC96-40D4-8155-49339DF2F22F}" presName="connTx" presStyleLbl="parChTrans1D4" presStyleIdx="3" presStyleCnt="36"/>
      <dgm:spPr/>
      <dgm:t>
        <a:bodyPr/>
        <a:lstStyle/>
        <a:p>
          <a:endParaRPr lang="en-US"/>
        </a:p>
      </dgm:t>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t>
        <a:bodyPr/>
        <a:lstStyle/>
        <a:p>
          <a:endParaRPr lang="en-US"/>
        </a:p>
      </dgm:t>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t>
        <a:bodyPr/>
        <a:lstStyle/>
        <a:p>
          <a:endParaRPr lang="en-US"/>
        </a:p>
      </dgm:t>
    </dgm:pt>
    <dgm:pt modelId="{73A43603-5C19-4EA0-A858-43AE721902A7}" type="pres">
      <dgm:prSet presAssocID="{6275B1A6-2D78-40ED-B8D3-1CDDC42BFAA8}" presName="connTx" presStyleLbl="parChTrans1D4" presStyleIdx="4" presStyleCnt="36"/>
      <dgm:spPr/>
      <dgm:t>
        <a:bodyPr/>
        <a:lstStyle/>
        <a:p>
          <a:endParaRPr lang="en-US"/>
        </a:p>
      </dgm:t>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t>
        <a:bodyPr/>
        <a:lstStyle/>
        <a:p>
          <a:endParaRPr lang="en-US"/>
        </a:p>
      </dgm:t>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t>
        <a:bodyPr/>
        <a:lstStyle/>
        <a:p>
          <a:endParaRPr lang="en-US"/>
        </a:p>
      </dgm:t>
    </dgm:pt>
    <dgm:pt modelId="{95F3E090-A45B-40D2-9DD2-715DCD86EE66}" type="pres">
      <dgm:prSet presAssocID="{ADE6DA45-2B3A-4BB7-9CF3-4F3F8D6C71F3}" presName="connTx" presStyleLbl="parChTrans1D4" presStyleIdx="5" presStyleCnt="36"/>
      <dgm:spPr/>
      <dgm:t>
        <a:bodyPr/>
        <a:lstStyle/>
        <a:p>
          <a:endParaRPr lang="en-US"/>
        </a:p>
      </dgm:t>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t>
        <a:bodyPr/>
        <a:lstStyle/>
        <a:p>
          <a:endParaRPr lang="en-US"/>
        </a:p>
      </dgm:t>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t>
        <a:bodyPr/>
        <a:lstStyle/>
        <a:p>
          <a:endParaRPr lang="en-US"/>
        </a:p>
      </dgm:t>
    </dgm:pt>
    <dgm:pt modelId="{741C6427-D07E-46DC-988A-229B27D5C73A}" type="pres">
      <dgm:prSet presAssocID="{FD50FD97-ABBD-4D62-B4EF-F46546FE3684}" presName="connTx" presStyleLbl="parChTrans1D2" presStyleIdx="2" presStyleCnt="12"/>
      <dgm:spPr/>
      <dgm:t>
        <a:bodyPr/>
        <a:lstStyle/>
        <a:p>
          <a:endParaRPr lang="en-US"/>
        </a:p>
      </dgm:t>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t>
        <a:bodyPr/>
        <a:lstStyle/>
        <a:p>
          <a:endParaRPr lang="en-US"/>
        </a:p>
      </dgm:t>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t>
        <a:bodyPr/>
        <a:lstStyle/>
        <a:p>
          <a:endParaRPr lang="en-US"/>
        </a:p>
      </dgm:t>
    </dgm:pt>
    <dgm:pt modelId="{25A3DEC6-1315-4CD2-B10B-9F27A99174EF}" type="pres">
      <dgm:prSet presAssocID="{7979867B-68F7-49A7-815F-31F36775F2E1}" presName="connTx" presStyleLbl="parChTrans1D3" presStyleIdx="2" presStyleCnt="12"/>
      <dgm:spPr/>
      <dgm:t>
        <a:bodyPr/>
        <a:lstStyle/>
        <a:p>
          <a:endParaRPr lang="en-US"/>
        </a:p>
      </dgm:t>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t>
        <a:bodyPr/>
        <a:lstStyle/>
        <a:p>
          <a:endParaRPr lang="en-US"/>
        </a:p>
      </dgm:t>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t>
        <a:bodyPr/>
        <a:lstStyle/>
        <a:p>
          <a:endParaRPr lang="en-US"/>
        </a:p>
      </dgm:t>
    </dgm:pt>
    <dgm:pt modelId="{D46E125C-051B-4AD9-93A9-5643A249472C}" type="pres">
      <dgm:prSet presAssocID="{D3BDF668-73E0-41EF-9D3D-320D39A781AC}" presName="connTx" presStyleLbl="parChTrans1D4" presStyleIdx="6" presStyleCnt="36"/>
      <dgm:spPr/>
      <dgm:t>
        <a:bodyPr/>
        <a:lstStyle/>
        <a:p>
          <a:endParaRPr lang="en-US"/>
        </a:p>
      </dgm:t>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t>
        <a:bodyPr/>
        <a:lstStyle/>
        <a:p>
          <a:endParaRPr lang="en-US"/>
        </a:p>
      </dgm:t>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t>
        <a:bodyPr/>
        <a:lstStyle/>
        <a:p>
          <a:endParaRPr lang="en-US"/>
        </a:p>
      </dgm:t>
    </dgm:pt>
    <dgm:pt modelId="{118F7035-AC4C-4A66-BE2E-C3D49AF742A6}" type="pres">
      <dgm:prSet presAssocID="{7920A356-85C3-49D6-A2F5-C1F1A277646C}" presName="connTx" presStyleLbl="parChTrans1D4" presStyleIdx="7" presStyleCnt="36"/>
      <dgm:spPr/>
      <dgm:t>
        <a:bodyPr/>
        <a:lstStyle/>
        <a:p>
          <a:endParaRPr lang="en-US"/>
        </a:p>
      </dgm:t>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t>
        <a:bodyPr/>
        <a:lstStyle/>
        <a:p>
          <a:endParaRPr lang="en-US"/>
        </a:p>
      </dgm:t>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t>
        <a:bodyPr/>
        <a:lstStyle/>
        <a:p>
          <a:endParaRPr lang="en-US"/>
        </a:p>
      </dgm:t>
    </dgm:pt>
    <dgm:pt modelId="{CAF708D5-6454-4F52-A2CF-E0D4C1A98882}" type="pres">
      <dgm:prSet presAssocID="{CDEB1A4B-ACBC-4766-870F-979240348409}" presName="connTx" presStyleLbl="parChTrans1D4" presStyleIdx="8" presStyleCnt="36"/>
      <dgm:spPr/>
      <dgm:t>
        <a:bodyPr/>
        <a:lstStyle/>
        <a:p>
          <a:endParaRPr lang="en-US"/>
        </a:p>
      </dgm:t>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t>
        <a:bodyPr/>
        <a:lstStyle/>
        <a:p>
          <a:endParaRPr lang="en-US"/>
        </a:p>
      </dgm:t>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t>
        <a:bodyPr/>
        <a:lstStyle/>
        <a:p>
          <a:endParaRPr lang="en-US"/>
        </a:p>
      </dgm:t>
    </dgm:pt>
    <dgm:pt modelId="{DF88ABEA-CA76-41A7-9952-94B502388377}" type="pres">
      <dgm:prSet presAssocID="{03259101-9B52-4811-AA39-0851DB0B5541}" presName="connTx" presStyleLbl="parChTrans1D2" presStyleIdx="3" presStyleCnt="12"/>
      <dgm:spPr/>
      <dgm:t>
        <a:bodyPr/>
        <a:lstStyle/>
        <a:p>
          <a:endParaRPr lang="en-US"/>
        </a:p>
      </dgm:t>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t>
        <a:bodyPr/>
        <a:lstStyle/>
        <a:p>
          <a:endParaRPr lang="en-US"/>
        </a:p>
      </dgm:t>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t>
        <a:bodyPr/>
        <a:lstStyle/>
        <a:p>
          <a:endParaRPr lang="en-US"/>
        </a:p>
      </dgm:t>
    </dgm:pt>
    <dgm:pt modelId="{7FC8D606-4CFE-4CCC-9F38-C552ED6649CE}" type="pres">
      <dgm:prSet presAssocID="{78C1DE50-9DE6-4A73-A09A-24FC0AFA1CA3}" presName="connTx" presStyleLbl="parChTrans1D3" presStyleIdx="3" presStyleCnt="12"/>
      <dgm:spPr/>
      <dgm:t>
        <a:bodyPr/>
        <a:lstStyle/>
        <a:p>
          <a:endParaRPr lang="en-US"/>
        </a:p>
      </dgm:t>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t>
        <a:bodyPr/>
        <a:lstStyle/>
        <a:p>
          <a:endParaRPr lang="en-US"/>
        </a:p>
      </dgm:t>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t>
        <a:bodyPr/>
        <a:lstStyle/>
        <a:p>
          <a:endParaRPr lang="en-US"/>
        </a:p>
      </dgm:t>
    </dgm:pt>
    <dgm:pt modelId="{5DEF6E49-BE5D-435B-BC20-A1E84942FE70}" type="pres">
      <dgm:prSet presAssocID="{EC404D27-2BD2-44E3-AEEC-0A1F03841F4C}" presName="connTx" presStyleLbl="parChTrans1D4" presStyleIdx="9" presStyleCnt="36"/>
      <dgm:spPr/>
      <dgm:t>
        <a:bodyPr/>
        <a:lstStyle/>
        <a:p>
          <a:endParaRPr lang="en-US"/>
        </a:p>
      </dgm:t>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t>
        <a:bodyPr/>
        <a:lstStyle/>
        <a:p>
          <a:endParaRPr lang="en-US"/>
        </a:p>
      </dgm:t>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t>
        <a:bodyPr/>
        <a:lstStyle/>
        <a:p>
          <a:endParaRPr lang="en-US"/>
        </a:p>
      </dgm:t>
    </dgm:pt>
    <dgm:pt modelId="{7AF1D43B-4A30-4887-B8BA-5DD40C357353}" type="pres">
      <dgm:prSet presAssocID="{C9B787A2-811F-41AE-96FE-89C4F307E71B}" presName="connTx" presStyleLbl="parChTrans1D4" presStyleIdx="10" presStyleCnt="36"/>
      <dgm:spPr/>
      <dgm:t>
        <a:bodyPr/>
        <a:lstStyle/>
        <a:p>
          <a:endParaRPr lang="en-US"/>
        </a:p>
      </dgm:t>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t>
        <a:bodyPr/>
        <a:lstStyle/>
        <a:p>
          <a:endParaRPr lang="en-US"/>
        </a:p>
      </dgm:t>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t>
        <a:bodyPr/>
        <a:lstStyle/>
        <a:p>
          <a:endParaRPr lang="en-US"/>
        </a:p>
      </dgm:t>
    </dgm:pt>
    <dgm:pt modelId="{5B540EDE-AF9E-4516-ADD5-AE6DB1643709}" type="pres">
      <dgm:prSet presAssocID="{7B246BF2-F4AE-47E4-B675-9D1E9D035EEC}" presName="connTx" presStyleLbl="parChTrans1D4" presStyleIdx="11" presStyleCnt="36"/>
      <dgm:spPr/>
      <dgm:t>
        <a:bodyPr/>
        <a:lstStyle/>
        <a:p>
          <a:endParaRPr lang="en-US"/>
        </a:p>
      </dgm:t>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t>
        <a:bodyPr/>
        <a:lstStyle/>
        <a:p>
          <a:endParaRPr lang="en-US"/>
        </a:p>
      </dgm:t>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t>
        <a:bodyPr/>
        <a:lstStyle/>
        <a:p>
          <a:endParaRPr lang="en-US"/>
        </a:p>
      </dgm:t>
    </dgm:pt>
    <dgm:pt modelId="{8FF5AEE5-4926-49C0-977F-1963DB01C132}" type="pres">
      <dgm:prSet presAssocID="{E62BC94B-00BA-4C2D-B0D0-E9FDC9B46DC9}" presName="connTx" presStyleLbl="parChTrans1D2" presStyleIdx="4" presStyleCnt="12"/>
      <dgm:spPr/>
      <dgm:t>
        <a:bodyPr/>
        <a:lstStyle/>
        <a:p>
          <a:endParaRPr lang="en-US"/>
        </a:p>
      </dgm:t>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t>
        <a:bodyPr/>
        <a:lstStyle/>
        <a:p>
          <a:endParaRPr lang="en-US"/>
        </a:p>
      </dgm:t>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t>
        <a:bodyPr/>
        <a:lstStyle/>
        <a:p>
          <a:endParaRPr lang="en-US"/>
        </a:p>
      </dgm:t>
    </dgm:pt>
    <dgm:pt modelId="{23D5BEEB-7E50-4D13-8EAD-7B64A9C111A3}" type="pres">
      <dgm:prSet presAssocID="{648215B4-43C3-4FA4-B8B0-52E858F7C4AC}" presName="connTx" presStyleLbl="parChTrans1D3" presStyleIdx="4" presStyleCnt="12"/>
      <dgm:spPr/>
      <dgm:t>
        <a:bodyPr/>
        <a:lstStyle/>
        <a:p>
          <a:endParaRPr lang="en-US"/>
        </a:p>
      </dgm:t>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t>
        <a:bodyPr/>
        <a:lstStyle/>
        <a:p>
          <a:endParaRPr lang="en-US"/>
        </a:p>
      </dgm:t>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t>
        <a:bodyPr/>
        <a:lstStyle/>
        <a:p>
          <a:endParaRPr lang="en-US"/>
        </a:p>
      </dgm:t>
    </dgm:pt>
    <dgm:pt modelId="{5CB6E02C-86FC-49D5-8058-1430AE94CFA9}" type="pres">
      <dgm:prSet presAssocID="{51195757-4CF7-47FA-92E7-A22C203B5343}" presName="connTx" presStyleLbl="parChTrans1D4" presStyleIdx="12" presStyleCnt="36"/>
      <dgm:spPr/>
      <dgm:t>
        <a:bodyPr/>
        <a:lstStyle/>
        <a:p>
          <a:endParaRPr lang="en-US"/>
        </a:p>
      </dgm:t>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t>
        <a:bodyPr/>
        <a:lstStyle/>
        <a:p>
          <a:endParaRPr lang="en-US"/>
        </a:p>
      </dgm:t>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t>
        <a:bodyPr/>
        <a:lstStyle/>
        <a:p>
          <a:endParaRPr lang="en-US"/>
        </a:p>
      </dgm:t>
    </dgm:pt>
    <dgm:pt modelId="{C5F71BB6-0FA5-41B2-BF04-2A21E468C54D}" type="pres">
      <dgm:prSet presAssocID="{098D39EB-A514-48EA-9528-8A9AF8F0DFB0}" presName="connTx" presStyleLbl="parChTrans1D4" presStyleIdx="13" presStyleCnt="36"/>
      <dgm:spPr/>
      <dgm:t>
        <a:bodyPr/>
        <a:lstStyle/>
        <a:p>
          <a:endParaRPr lang="en-US"/>
        </a:p>
      </dgm:t>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t>
        <a:bodyPr/>
        <a:lstStyle/>
        <a:p>
          <a:endParaRPr lang="en-US"/>
        </a:p>
      </dgm:t>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t>
        <a:bodyPr/>
        <a:lstStyle/>
        <a:p>
          <a:endParaRPr lang="en-US"/>
        </a:p>
      </dgm:t>
    </dgm:pt>
    <dgm:pt modelId="{728A982A-927C-4D89-B539-76E99E6A71A2}" type="pres">
      <dgm:prSet presAssocID="{61E62855-35EB-4091-9802-1AD51BB326F0}" presName="connTx" presStyleLbl="parChTrans1D4" presStyleIdx="14" presStyleCnt="36"/>
      <dgm:spPr/>
      <dgm:t>
        <a:bodyPr/>
        <a:lstStyle/>
        <a:p>
          <a:endParaRPr lang="en-US"/>
        </a:p>
      </dgm:t>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t>
        <a:bodyPr/>
        <a:lstStyle/>
        <a:p>
          <a:endParaRPr lang="en-US"/>
        </a:p>
      </dgm:t>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t>
        <a:bodyPr/>
        <a:lstStyle/>
        <a:p>
          <a:endParaRPr lang="en-US"/>
        </a:p>
      </dgm:t>
    </dgm:pt>
    <dgm:pt modelId="{B0177100-3DA5-401D-B33E-69686A57400F}" type="pres">
      <dgm:prSet presAssocID="{0FBA542A-FF78-423A-9477-8B6AE4CB3804}" presName="connTx" presStyleLbl="parChTrans1D2" presStyleIdx="5" presStyleCnt="12"/>
      <dgm:spPr/>
      <dgm:t>
        <a:bodyPr/>
        <a:lstStyle/>
        <a:p>
          <a:endParaRPr lang="en-US"/>
        </a:p>
      </dgm:t>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t>
        <a:bodyPr/>
        <a:lstStyle/>
        <a:p>
          <a:endParaRPr lang="en-US"/>
        </a:p>
      </dgm:t>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t>
        <a:bodyPr/>
        <a:lstStyle/>
        <a:p>
          <a:endParaRPr lang="en-US"/>
        </a:p>
      </dgm:t>
    </dgm:pt>
    <dgm:pt modelId="{A6FA1D56-FA27-4C36-933E-6F617753C720}" type="pres">
      <dgm:prSet presAssocID="{751A4A08-3D65-47FA-9CD8-6B3029C1AF31}" presName="connTx" presStyleLbl="parChTrans1D3" presStyleIdx="5" presStyleCnt="12"/>
      <dgm:spPr/>
      <dgm:t>
        <a:bodyPr/>
        <a:lstStyle/>
        <a:p>
          <a:endParaRPr lang="en-US"/>
        </a:p>
      </dgm:t>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t>
        <a:bodyPr/>
        <a:lstStyle/>
        <a:p>
          <a:endParaRPr lang="en-US"/>
        </a:p>
      </dgm:t>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t>
        <a:bodyPr/>
        <a:lstStyle/>
        <a:p>
          <a:endParaRPr lang="en-US"/>
        </a:p>
      </dgm:t>
    </dgm:pt>
    <dgm:pt modelId="{C272E1F2-B813-495E-800D-78A5979F92D5}" type="pres">
      <dgm:prSet presAssocID="{070AD1BC-F955-40E6-8FB2-D6C749E229D0}" presName="connTx" presStyleLbl="parChTrans1D4" presStyleIdx="15" presStyleCnt="36"/>
      <dgm:spPr/>
      <dgm:t>
        <a:bodyPr/>
        <a:lstStyle/>
        <a:p>
          <a:endParaRPr lang="en-US"/>
        </a:p>
      </dgm:t>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t>
        <a:bodyPr/>
        <a:lstStyle/>
        <a:p>
          <a:endParaRPr lang="en-US"/>
        </a:p>
      </dgm:t>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t>
        <a:bodyPr/>
        <a:lstStyle/>
        <a:p>
          <a:endParaRPr lang="en-US"/>
        </a:p>
      </dgm:t>
    </dgm:pt>
    <dgm:pt modelId="{D35D61C2-91CC-4BB4-8D05-B3446F8186B5}" type="pres">
      <dgm:prSet presAssocID="{612176E9-AF94-4B3B-A9B4-E4267E290651}" presName="connTx" presStyleLbl="parChTrans1D4" presStyleIdx="16" presStyleCnt="36"/>
      <dgm:spPr/>
      <dgm:t>
        <a:bodyPr/>
        <a:lstStyle/>
        <a:p>
          <a:endParaRPr lang="en-US"/>
        </a:p>
      </dgm:t>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t>
        <a:bodyPr/>
        <a:lstStyle/>
        <a:p>
          <a:endParaRPr lang="en-US"/>
        </a:p>
      </dgm:t>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t>
        <a:bodyPr/>
        <a:lstStyle/>
        <a:p>
          <a:endParaRPr lang="en-US"/>
        </a:p>
      </dgm:t>
    </dgm:pt>
    <dgm:pt modelId="{B809C576-0EC9-4BE9-BD84-6D55C65CD604}" type="pres">
      <dgm:prSet presAssocID="{61DF099A-6ACB-4E83-83CD-AEFAD664FE75}" presName="connTx" presStyleLbl="parChTrans1D4" presStyleIdx="17" presStyleCnt="36"/>
      <dgm:spPr/>
      <dgm:t>
        <a:bodyPr/>
        <a:lstStyle/>
        <a:p>
          <a:endParaRPr lang="en-US"/>
        </a:p>
      </dgm:t>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t>
        <a:bodyPr/>
        <a:lstStyle/>
        <a:p>
          <a:endParaRPr lang="en-US"/>
        </a:p>
      </dgm:t>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t>
        <a:bodyPr/>
        <a:lstStyle/>
        <a:p>
          <a:endParaRPr lang="en-US"/>
        </a:p>
      </dgm:t>
    </dgm:pt>
    <dgm:pt modelId="{54518625-FA12-47B2-97AB-BAC63AF17331}" type="pres">
      <dgm:prSet presAssocID="{A3F76851-F524-443B-B061-C692192D1B9C}" presName="connTx" presStyleLbl="parChTrans1D2" presStyleIdx="6" presStyleCnt="12"/>
      <dgm:spPr/>
      <dgm:t>
        <a:bodyPr/>
        <a:lstStyle/>
        <a:p>
          <a:endParaRPr lang="en-US"/>
        </a:p>
      </dgm:t>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t>
        <a:bodyPr/>
        <a:lstStyle/>
        <a:p>
          <a:endParaRPr lang="en-US"/>
        </a:p>
      </dgm:t>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t>
        <a:bodyPr/>
        <a:lstStyle/>
        <a:p>
          <a:endParaRPr lang="en-US"/>
        </a:p>
      </dgm:t>
    </dgm:pt>
    <dgm:pt modelId="{E3582F81-5481-4D20-A2FD-16392B9360A0}" type="pres">
      <dgm:prSet presAssocID="{4CD76474-C759-4986-924F-B8D23F4C8BF7}" presName="connTx" presStyleLbl="parChTrans1D3" presStyleIdx="6" presStyleCnt="12"/>
      <dgm:spPr/>
      <dgm:t>
        <a:bodyPr/>
        <a:lstStyle/>
        <a:p>
          <a:endParaRPr lang="en-US"/>
        </a:p>
      </dgm:t>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t>
        <a:bodyPr/>
        <a:lstStyle/>
        <a:p>
          <a:endParaRPr lang="en-US"/>
        </a:p>
      </dgm:t>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t>
        <a:bodyPr/>
        <a:lstStyle/>
        <a:p>
          <a:endParaRPr lang="en-US"/>
        </a:p>
      </dgm:t>
    </dgm:pt>
    <dgm:pt modelId="{2C8929AC-0DCB-43EC-B2C3-6F606722FA98}" type="pres">
      <dgm:prSet presAssocID="{B47F92FB-B635-41F0-AA79-77F2C07525D3}" presName="connTx" presStyleLbl="parChTrans1D4" presStyleIdx="18" presStyleCnt="36"/>
      <dgm:spPr/>
      <dgm:t>
        <a:bodyPr/>
        <a:lstStyle/>
        <a:p>
          <a:endParaRPr lang="en-US"/>
        </a:p>
      </dgm:t>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t>
        <a:bodyPr/>
        <a:lstStyle/>
        <a:p>
          <a:endParaRPr lang="en-US"/>
        </a:p>
      </dgm:t>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t>
        <a:bodyPr/>
        <a:lstStyle/>
        <a:p>
          <a:endParaRPr lang="en-US"/>
        </a:p>
      </dgm:t>
    </dgm:pt>
    <dgm:pt modelId="{AFCE766C-B096-4554-BB79-BAB88BE3D657}" type="pres">
      <dgm:prSet presAssocID="{90A43347-9A49-4CCE-BF77-11099A409E8C}" presName="connTx" presStyleLbl="parChTrans1D4" presStyleIdx="19" presStyleCnt="36"/>
      <dgm:spPr/>
      <dgm:t>
        <a:bodyPr/>
        <a:lstStyle/>
        <a:p>
          <a:endParaRPr lang="en-US"/>
        </a:p>
      </dgm:t>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t>
        <a:bodyPr/>
        <a:lstStyle/>
        <a:p>
          <a:endParaRPr lang="en-US"/>
        </a:p>
      </dgm:t>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t>
        <a:bodyPr/>
        <a:lstStyle/>
        <a:p>
          <a:endParaRPr lang="en-US"/>
        </a:p>
      </dgm:t>
    </dgm:pt>
    <dgm:pt modelId="{70544422-DA2A-40D3-A399-5C1254A8D52E}" type="pres">
      <dgm:prSet presAssocID="{9FC7C753-F788-4A8E-B0CE-7706E71AA00F}" presName="connTx" presStyleLbl="parChTrans1D4" presStyleIdx="20" presStyleCnt="36"/>
      <dgm:spPr/>
      <dgm:t>
        <a:bodyPr/>
        <a:lstStyle/>
        <a:p>
          <a:endParaRPr lang="en-US"/>
        </a:p>
      </dgm:t>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t>
        <a:bodyPr/>
        <a:lstStyle/>
        <a:p>
          <a:endParaRPr lang="en-US"/>
        </a:p>
      </dgm:t>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t>
        <a:bodyPr/>
        <a:lstStyle/>
        <a:p>
          <a:endParaRPr lang="en-US"/>
        </a:p>
      </dgm:t>
    </dgm:pt>
    <dgm:pt modelId="{7ECB1F63-BCFF-4069-9F7E-CF87C28BBC00}" type="pres">
      <dgm:prSet presAssocID="{7BB70D6D-CCA2-496B-9371-9B4A40FD3C3A}" presName="connTx" presStyleLbl="parChTrans1D2" presStyleIdx="7" presStyleCnt="12"/>
      <dgm:spPr/>
      <dgm:t>
        <a:bodyPr/>
        <a:lstStyle/>
        <a:p>
          <a:endParaRPr lang="en-US"/>
        </a:p>
      </dgm:t>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t>
        <a:bodyPr/>
        <a:lstStyle/>
        <a:p>
          <a:endParaRPr lang="en-US"/>
        </a:p>
      </dgm:t>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t>
        <a:bodyPr/>
        <a:lstStyle/>
        <a:p>
          <a:endParaRPr lang="en-US"/>
        </a:p>
      </dgm:t>
    </dgm:pt>
    <dgm:pt modelId="{EE5CFE5A-6621-48A7-B324-55FC944C66B5}" type="pres">
      <dgm:prSet presAssocID="{A020438F-BDE9-4203-AC5E-7554F8774138}" presName="connTx" presStyleLbl="parChTrans1D3" presStyleIdx="7" presStyleCnt="12"/>
      <dgm:spPr/>
      <dgm:t>
        <a:bodyPr/>
        <a:lstStyle/>
        <a:p>
          <a:endParaRPr lang="en-US"/>
        </a:p>
      </dgm:t>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t>
        <a:bodyPr/>
        <a:lstStyle/>
        <a:p>
          <a:endParaRPr lang="en-US"/>
        </a:p>
      </dgm:t>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t>
        <a:bodyPr/>
        <a:lstStyle/>
        <a:p>
          <a:endParaRPr lang="en-US"/>
        </a:p>
      </dgm:t>
    </dgm:pt>
    <dgm:pt modelId="{2F8D0EAD-A2E1-4063-80E8-7B8934291EE3}" type="pres">
      <dgm:prSet presAssocID="{CE282E9F-7B49-4C5D-82B6-7824C92D869C}" presName="connTx" presStyleLbl="parChTrans1D4" presStyleIdx="21" presStyleCnt="36"/>
      <dgm:spPr/>
      <dgm:t>
        <a:bodyPr/>
        <a:lstStyle/>
        <a:p>
          <a:endParaRPr lang="en-US"/>
        </a:p>
      </dgm:t>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t>
        <a:bodyPr/>
        <a:lstStyle/>
        <a:p>
          <a:endParaRPr lang="en-US"/>
        </a:p>
      </dgm:t>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t>
        <a:bodyPr/>
        <a:lstStyle/>
        <a:p>
          <a:endParaRPr lang="en-US"/>
        </a:p>
      </dgm:t>
    </dgm:pt>
    <dgm:pt modelId="{2F988C4C-EF15-4581-A702-77655FF80736}" type="pres">
      <dgm:prSet presAssocID="{B761D074-7E93-4793-B5FD-DF4610C8E6FB}" presName="connTx" presStyleLbl="parChTrans1D4" presStyleIdx="22" presStyleCnt="36"/>
      <dgm:spPr/>
      <dgm:t>
        <a:bodyPr/>
        <a:lstStyle/>
        <a:p>
          <a:endParaRPr lang="en-US"/>
        </a:p>
      </dgm:t>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t>
        <a:bodyPr/>
        <a:lstStyle/>
        <a:p>
          <a:endParaRPr lang="en-US"/>
        </a:p>
      </dgm:t>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t>
        <a:bodyPr/>
        <a:lstStyle/>
        <a:p>
          <a:endParaRPr lang="en-US"/>
        </a:p>
      </dgm:t>
    </dgm:pt>
    <dgm:pt modelId="{0CD1EB8F-6A28-420D-9414-D149A9F01B7F}" type="pres">
      <dgm:prSet presAssocID="{324CF696-B893-45A4-945B-42B34CE6902A}" presName="connTx" presStyleLbl="parChTrans1D4" presStyleIdx="23" presStyleCnt="36"/>
      <dgm:spPr/>
      <dgm:t>
        <a:bodyPr/>
        <a:lstStyle/>
        <a:p>
          <a:endParaRPr lang="en-US"/>
        </a:p>
      </dgm:t>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t>
        <a:bodyPr/>
        <a:lstStyle/>
        <a:p>
          <a:endParaRPr lang="en-US"/>
        </a:p>
      </dgm:t>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t>
        <a:bodyPr/>
        <a:lstStyle/>
        <a:p>
          <a:endParaRPr lang="en-US"/>
        </a:p>
      </dgm:t>
    </dgm:pt>
    <dgm:pt modelId="{6A7B583E-8F22-4DD8-B445-2E39CEE5D171}" type="pres">
      <dgm:prSet presAssocID="{A6C883AA-6CA4-461C-8658-47552A3EC998}" presName="connTx" presStyleLbl="parChTrans1D2" presStyleIdx="8" presStyleCnt="12"/>
      <dgm:spPr/>
      <dgm:t>
        <a:bodyPr/>
        <a:lstStyle/>
        <a:p>
          <a:endParaRPr lang="en-US"/>
        </a:p>
      </dgm:t>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t>
        <a:bodyPr/>
        <a:lstStyle/>
        <a:p>
          <a:endParaRPr lang="en-US"/>
        </a:p>
      </dgm:t>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t>
        <a:bodyPr/>
        <a:lstStyle/>
        <a:p>
          <a:endParaRPr lang="en-US"/>
        </a:p>
      </dgm:t>
    </dgm:pt>
    <dgm:pt modelId="{8ED960E3-D98F-4156-8004-E39C4CC85B40}" type="pres">
      <dgm:prSet presAssocID="{68CAEA0D-48D8-4988-8859-A935DE3658C2}" presName="connTx" presStyleLbl="parChTrans1D3" presStyleIdx="8" presStyleCnt="12"/>
      <dgm:spPr/>
      <dgm:t>
        <a:bodyPr/>
        <a:lstStyle/>
        <a:p>
          <a:endParaRPr lang="en-US"/>
        </a:p>
      </dgm:t>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t>
        <a:bodyPr/>
        <a:lstStyle/>
        <a:p>
          <a:endParaRPr lang="en-US"/>
        </a:p>
      </dgm:t>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t>
        <a:bodyPr/>
        <a:lstStyle/>
        <a:p>
          <a:endParaRPr lang="en-US"/>
        </a:p>
      </dgm:t>
    </dgm:pt>
    <dgm:pt modelId="{8F0B1461-5981-48B7-A0F5-55815C0F150F}" type="pres">
      <dgm:prSet presAssocID="{A6ECC292-938B-4F6E-A6E7-A4D0D48E0F25}" presName="connTx" presStyleLbl="parChTrans1D4" presStyleIdx="24" presStyleCnt="36"/>
      <dgm:spPr/>
      <dgm:t>
        <a:bodyPr/>
        <a:lstStyle/>
        <a:p>
          <a:endParaRPr lang="en-US"/>
        </a:p>
      </dgm:t>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t>
        <a:bodyPr/>
        <a:lstStyle/>
        <a:p>
          <a:endParaRPr lang="en-US"/>
        </a:p>
      </dgm:t>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t>
        <a:bodyPr/>
        <a:lstStyle/>
        <a:p>
          <a:endParaRPr lang="en-US"/>
        </a:p>
      </dgm:t>
    </dgm:pt>
    <dgm:pt modelId="{E970C969-04C5-435F-8680-63F33A389152}" type="pres">
      <dgm:prSet presAssocID="{83C6D64E-9D39-423F-9D82-7B27F0851DC0}" presName="connTx" presStyleLbl="parChTrans1D4" presStyleIdx="25" presStyleCnt="36"/>
      <dgm:spPr/>
      <dgm:t>
        <a:bodyPr/>
        <a:lstStyle/>
        <a:p>
          <a:endParaRPr lang="en-US"/>
        </a:p>
      </dgm:t>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t>
        <a:bodyPr/>
        <a:lstStyle/>
        <a:p>
          <a:endParaRPr lang="en-US"/>
        </a:p>
      </dgm:t>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t>
        <a:bodyPr/>
        <a:lstStyle/>
        <a:p>
          <a:endParaRPr lang="en-US"/>
        </a:p>
      </dgm:t>
    </dgm:pt>
    <dgm:pt modelId="{34176F35-6650-446A-B18D-CD3C7D2C3688}" type="pres">
      <dgm:prSet presAssocID="{CC0BF007-21A6-4729-80EE-E6CC14A12E37}" presName="connTx" presStyleLbl="parChTrans1D4" presStyleIdx="26" presStyleCnt="36"/>
      <dgm:spPr/>
      <dgm:t>
        <a:bodyPr/>
        <a:lstStyle/>
        <a:p>
          <a:endParaRPr lang="en-US"/>
        </a:p>
      </dgm:t>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t>
        <a:bodyPr/>
        <a:lstStyle/>
        <a:p>
          <a:endParaRPr lang="en-US"/>
        </a:p>
      </dgm:t>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t>
        <a:bodyPr/>
        <a:lstStyle/>
        <a:p>
          <a:endParaRPr lang="en-US"/>
        </a:p>
      </dgm:t>
    </dgm:pt>
    <dgm:pt modelId="{8B85FB76-42B9-44AC-8081-E7E17F214DAD}" type="pres">
      <dgm:prSet presAssocID="{F77B3C3D-2AE4-47FC-873B-254D42A717FC}" presName="connTx" presStyleLbl="parChTrans1D2" presStyleIdx="9" presStyleCnt="12"/>
      <dgm:spPr/>
      <dgm:t>
        <a:bodyPr/>
        <a:lstStyle/>
        <a:p>
          <a:endParaRPr lang="en-US"/>
        </a:p>
      </dgm:t>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t>
        <a:bodyPr/>
        <a:lstStyle/>
        <a:p>
          <a:endParaRPr lang="en-US"/>
        </a:p>
      </dgm:t>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t>
        <a:bodyPr/>
        <a:lstStyle/>
        <a:p>
          <a:endParaRPr lang="en-US"/>
        </a:p>
      </dgm:t>
    </dgm:pt>
    <dgm:pt modelId="{B6A0EBD7-1A1D-4A51-8B99-D926E9C9BE32}" type="pres">
      <dgm:prSet presAssocID="{575CE793-A874-4B05-8375-8184161EF865}" presName="connTx" presStyleLbl="parChTrans1D3" presStyleIdx="9" presStyleCnt="12"/>
      <dgm:spPr/>
      <dgm:t>
        <a:bodyPr/>
        <a:lstStyle/>
        <a:p>
          <a:endParaRPr lang="en-US"/>
        </a:p>
      </dgm:t>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t>
        <a:bodyPr/>
        <a:lstStyle/>
        <a:p>
          <a:endParaRPr lang="en-US"/>
        </a:p>
      </dgm:t>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t>
        <a:bodyPr/>
        <a:lstStyle/>
        <a:p>
          <a:endParaRPr lang="en-US"/>
        </a:p>
      </dgm:t>
    </dgm:pt>
    <dgm:pt modelId="{E920C17E-ADC5-4AE1-9BF3-DA468C676343}" type="pres">
      <dgm:prSet presAssocID="{6197AA90-E56A-4248-BD01-8D42DF661AF7}" presName="connTx" presStyleLbl="parChTrans1D4" presStyleIdx="27" presStyleCnt="36"/>
      <dgm:spPr/>
      <dgm:t>
        <a:bodyPr/>
        <a:lstStyle/>
        <a:p>
          <a:endParaRPr lang="en-US"/>
        </a:p>
      </dgm:t>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t>
        <a:bodyPr/>
        <a:lstStyle/>
        <a:p>
          <a:endParaRPr lang="en-US"/>
        </a:p>
      </dgm:t>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t>
        <a:bodyPr/>
        <a:lstStyle/>
        <a:p>
          <a:endParaRPr lang="en-US"/>
        </a:p>
      </dgm:t>
    </dgm:pt>
    <dgm:pt modelId="{442A8DF8-2DF5-46CB-B91B-9607C6FAF36E}" type="pres">
      <dgm:prSet presAssocID="{9D3EC416-9DB0-48BF-ABF9-4EA5C46E2431}" presName="connTx" presStyleLbl="parChTrans1D4" presStyleIdx="28" presStyleCnt="36"/>
      <dgm:spPr/>
      <dgm:t>
        <a:bodyPr/>
        <a:lstStyle/>
        <a:p>
          <a:endParaRPr lang="en-US"/>
        </a:p>
      </dgm:t>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t>
        <a:bodyPr/>
        <a:lstStyle/>
        <a:p>
          <a:endParaRPr lang="en-US"/>
        </a:p>
      </dgm:t>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t>
        <a:bodyPr/>
        <a:lstStyle/>
        <a:p>
          <a:endParaRPr lang="en-US"/>
        </a:p>
      </dgm:t>
    </dgm:pt>
    <dgm:pt modelId="{D286130E-9010-43F9-B60B-38EA2B888804}" type="pres">
      <dgm:prSet presAssocID="{969A1087-1237-46A4-A72A-F267C7C80441}" presName="connTx" presStyleLbl="parChTrans1D4" presStyleIdx="29" presStyleCnt="36"/>
      <dgm:spPr/>
      <dgm:t>
        <a:bodyPr/>
        <a:lstStyle/>
        <a:p>
          <a:endParaRPr lang="en-US"/>
        </a:p>
      </dgm:t>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t>
        <a:bodyPr/>
        <a:lstStyle/>
        <a:p>
          <a:endParaRPr lang="en-US"/>
        </a:p>
      </dgm:t>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t>
        <a:bodyPr/>
        <a:lstStyle/>
        <a:p>
          <a:endParaRPr lang="en-US"/>
        </a:p>
      </dgm:t>
    </dgm:pt>
    <dgm:pt modelId="{FE77F6B9-6B17-48D1-8CE0-7A629C5B9901}" type="pres">
      <dgm:prSet presAssocID="{C12DA619-8C0B-4950-BE7E-AE0110430631}" presName="connTx" presStyleLbl="parChTrans1D2" presStyleIdx="10" presStyleCnt="12"/>
      <dgm:spPr/>
      <dgm:t>
        <a:bodyPr/>
        <a:lstStyle/>
        <a:p>
          <a:endParaRPr lang="en-US"/>
        </a:p>
      </dgm:t>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t>
        <a:bodyPr/>
        <a:lstStyle/>
        <a:p>
          <a:endParaRPr lang="en-US"/>
        </a:p>
      </dgm:t>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t>
        <a:bodyPr/>
        <a:lstStyle/>
        <a:p>
          <a:endParaRPr lang="en-US"/>
        </a:p>
      </dgm:t>
    </dgm:pt>
    <dgm:pt modelId="{C6630ADB-800B-4F2C-88A9-42FFA760E509}" type="pres">
      <dgm:prSet presAssocID="{2B64A9F2-2AD5-4F88-9891-61D09BB8F9EB}" presName="connTx" presStyleLbl="parChTrans1D3" presStyleIdx="10" presStyleCnt="12"/>
      <dgm:spPr/>
      <dgm:t>
        <a:bodyPr/>
        <a:lstStyle/>
        <a:p>
          <a:endParaRPr lang="en-US"/>
        </a:p>
      </dgm:t>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t>
        <a:bodyPr/>
        <a:lstStyle/>
        <a:p>
          <a:endParaRPr lang="en-US"/>
        </a:p>
      </dgm:t>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t>
        <a:bodyPr/>
        <a:lstStyle/>
        <a:p>
          <a:endParaRPr lang="en-US"/>
        </a:p>
      </dgm:t>
    </dgm:pt>
    <dgm:pt modelId="{E9D8FC35-C2C9-4EC4-AFFC-A1DA03432D95}" type="pres">
      <dgm:prSet presAssocID="{AA1C4E91-7741-4490-96A7-2EB3DF8416BD}" presName="connTx" presStyleLbl="parChTrans1D4" presStyleIdx="30" presStyleCnt="36"/>
      <dgm:spPr/>
      <dgm:t>
        <a:bodyPr/>
        <a:lstStyle/>
        <a:p>
          <a:endParaRPr lang="en-US"/>
        </a:p>
      </dgm:t>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t>
        <a:bodyPr/>
        <a:lstStyle/>
        <a:p>
          <a:endParaRPr lang="en-US"/>
        </a:p>
      </dgm:t>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t>
        <a:bodyPr/>
        <a:lstStyle/>
        <a:p>
          <a:endParaRPr lang="en-US"/>
        </a:p>
      </dgm:t>
    </dgm:pt>
    <dgm:pt modelId="{C4B2FA26-FB82-44F5-A20F-441FB58AE748}" type="pres">
      <dgm:prSet presAssocID="{294912FF-631F-453F-8797-6F67F95CF501}" presName="connTx" presStyleLbl="parChTrans1D4" presStyleIdx="31" presStyleCnt="36"/>
      <dgm:spPr/>
      <dgm:t>
        <a:bodyPr/>
        <a:lstStyle/>
        <a:p>
          <a:endParaRPr lang="en-US"/>
        </a:p>
      </dgm:t>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t>
        <a:bodyPr/>
        <a:lstStyle/>
        <a:p>
          <a:endParaRPr lang="en-US"/>
        </a:p>
      </dgm:t>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t>
        <a:bodyPr/>
        <a:lstStyle/>
        <a:p>
          <a:endParaRPr lang="en-US"/>
        </a:p>
      </dgm:t>
    </dgm:pt>
    <dgm:pt modelId="{EF07FCC4-CBB6-4E8A-A703-49A15E213648}" type="pres">
      <dgm:prSet presAssocID="{A5E8D404-03F0-4BCD-A9F5-BE81B36D6006}" presName="connTx" presStyleLbl="parChTrans1D4" presStyleIdx="32" presStyleCnt="36"/>
      <dgm:spPr/>
      <dgm:t>
        <a:bodyPr/>
        <a:lstStyle/>
        <a:p>
          <a:endParaRPr lang="en-US"/>
        </a:p>
      </dgm:t>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t>
        <a:bodyPr/>
        <a:lstStyle/>
        <a:p>
          <a:endParaRPr lang="en-US"/>
        </a:p>
      </dgm:t>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t>
        <a:bodyPr/>
        <a:lstStyle/>
        <a:p>
          <a:endParaRPr lang="en-US"/>
        </a:p>
      </dgm:t>
    </dgm:pt>
    <dgm:pt modelId="{9DDAED70-AB32-48D7-BF1A-80DD66995CB3}" type="pres">
      <dgm:prSet presAssocID="{4B750467-C7EA-414D-90BE-5B66BF53E60D}" presName="connTx" presStyleLbl="parChTrans1D2" presStyleIdx="11" presStyleCnt="12"/>
      <dgm:spPr/>
      <dgm:t>
        <a:bodyPr/>
        <a:lstStyle/>
        <a:p>
          <a:endParaRPr lang="en-US"/>
        </a:p>
      </dgm:t>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t>
        <a:bodyPr/>
        <a:lstStyle/>
        <a:p>
          <a:endParaRPr lang="en-US"/>
        </a:p>
      </dgm:t>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t>
        <a:bodyPr/>
        <a:lstStyle/>
        <a:p>
          <a:endParaRPr lang="en-US"/>
        </a:p>
      </dgm:t>
    </dgm:pt>
    <dgm:pt modelId="{32BB94A2-D387-4B76-9271-A204C3E1C9A6}" type="pres">
      <dgm:prSet presAssocID="{D1BE7637-5F0A-4BE6-9979-8078D7BD9016}" presName="connTx" presStyleLbl="parChTrans1D3" presStyleIdx="11" presStyleCnt="12"/>
      <dgm:spPr/>
      <dgm:t>
        <a:bodyPr/>
        <a:lstStyle/>
        <a:p>
          <a:endParaRPr lang="en-US"/>
        </a:p>
      </dgm:t>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t>
        <a:bodyPr/>
        <a:lstStyle/>
        <a:p>
          <a:endParaRPr lang="en-US"/>
        </a:p>
      </dgm:t>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t>
        <a:bodyPr/>
        <a:lstStyle/>
        <a:p>
          <a:endParaRPr lang="en-US"/>
        </a:p>
      </dgm:t>
    </dgm:pt>
    <dgm:pt modelId="{5FE65E79-CEB7-4DC8-B884-8C1AE57C1268}" type="pres">
      <dgm:prSet presAssocID="{AEA118ED-715D-4610-87EB-B1E44023A783}" presName="connTx" presStyleLbl="parChTrans1D4" presStyleIdx="33" presStyleCnt="36"/>
      <dgm:spPr/>
      <dgm:t>
        <a:bodyPr/>
        <a:lstStyle/>
        <a:p>
          <a:endParaRPr lang="en-US"/>
        </a:p>
      </dgm:t>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dgm:presLayoutVars>
          <dgm:chPref val="3"/>
        </dgm:presLayoutVars>
      </dgm:prSet>
      <dgm:spPr/>
      <dgm:t>
        <a:bodyPr/>
        <a:lstStyle/>
        <a:p>
          <a:endParaRPr lang="en-US"/>
        </a:p>
      </dgm:t>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t>
        <a:bodyPr/>
        <a:lstStyle/>
        <a:p>
          <a:endParaRPr lang="en-US"/>
        </a:p>
      </dgm:t>
    </dgm:pt>
    <dgm:pt modelId="{65477280-D812-493C-A2DE-127B74B8565A}" type="pres">
      <dgm:prSet presAssocID="{BBA24CA9-7C95-49A6-AC39-9C81BF74F227}" presName="connTx" presStyleLbl="parChTrans1D4" presStyleIdx="34" presStyleCnt="36"/>
      <dgm:spPr/>
      <dgm:t>
        <a:bodyPr/>
        <a:lstStyle/>
        <a:p>
          <a:endParaRPr lang="en-US"/>
        </a:p>
      </dgm:t>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t>
        <a:bodyPr/>
        <a:lstStyle/>
        <a:p>
          <a:endParaRPr lang="en-US"/>
        </a:p>
      </dgm:t>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t>
        <a:bodyPr/>
        <a:lstStyle/>
        <a:p>
          <a:endParaRPr lang="en-US"/>
        </a:p>
      </dgm:t>
    </dgm:pt>
    <dgm:pt modelId="{47918D5A-13E0-4D85-8DA8-B1E51199E421}" type="pres">
      <dgm:prSet presAssocID="{ABCB734B-65E1-45D6-81A2-7EAD0C5EA304}" presName="connTx" presStyleLbl="parChTrans1D4" presStyleIdx="35" presStyleCnt="36"/>
      <dgm:spPr/>
      <dgm:t>
        <a:bodyPr/>
        <a:lstStyle/>
        <a:p>
          <a:endParaRPr lang="en-US"/>
        </a:p>
      </dgm:t>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t>
        <a:bodyPr/>
        <a:lstStyle/>
        <a:p>
          <a:endParaRPr lang="en-US"/>
        </a:p>
      </dgm:t>
    </dgm:pt>
    <dgm:pt modelId="{EA054E0A-5301-4A9D-BDDA-79A743B914CD}" type="pres">
      <dgm:prSet presAssocID="{12697DAB-BC1B-4D0B-86D1-04E85F97082D}" presName="level3hierChild" presStyleCnt="0"/>
      <dgm:spPr/>
    </dgm:pt>
  </dgm:ptLst>
  <dgm:cxnLst>
    <dgm:cxn modelId="{C368455C-6D1A-457D-AE11-E052A0B8B33D}" type="presOf" srcId="{B0266DD2-039D-4552-8914-1299E7228D19}" destId="{5F2E7B30-85D8-4341-B9C1-0A26822FA61B}"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AA360FD0-1DB0-42C5-97D2-BCEC51E6385A}" type="presOf" srcId="{ADE6DA45-2B3A-4BB7-9CF3-4F3F8D6C71F3}" destId="{133B51A4-3629-47E4-89CB-581E75B02220}" srcOrd="0" destOrd="0" presId="urn:microsoft.com/office/officeart/2008/layout/HorizontalMultiLevelHierarchy"/>
    <dgm:cxn modelId="{0F0834E9-E4A6-40E9-851A-6A0C6388742B}" srcId="{B0959A5B-A8E5-4762-95A9-045B849BD9E5}" destId="{C8A7EE99-FF4F-4E15-8585-55A4AF78886D}" srcOrd="0" destOrd="0" parTransId="{78C1DE50-9DE6-4A73-A09A-24FC0AFA1CA3}" sibTransId="{8F12B2DC-8DA1-4D53-93E8-F428921F4316}"/>
    <dgm:cxn modelId="{7526D8B1-9383-42BE-95DD-CC22F0B80A03}" srcId="{55C2C1EF-4797-44B2-A71C-B1694139204D}" destId="{FCB4054C-6F8F-4E73-8DA4-30500C18BCB1}" srcOrd="0" destOrd="0" parTransId="{575CE793-A874-4B05-8375-8184161EF865}" sibTransId="{103DABDB-CD27-4A8A-A8DE-2104EBF82998}"/>
    <dgm:cxn modelId="{060F7E96-DA64-4584-9DFD-D845203B1D2F}" type="presOf" srcId="{128FBC05-2EB1-4644-B97B-95D7B27B47E7}" destId="{3C8A24F0-39BD-4781-9CBF-F7DDF613E168}" srcOrd="0"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9B69A1B3-7E09-4C47-B1E9-9AA8757813A3}" type="presOf" srcId="{39B6CE81-F785-46AD-B14C-33ADF23F510C}" destId="{9547173F-FE80-4C06-A6AE-1C9C77B2AB59}" srcOrd="0" destOrd="0" presId="urn:microsoft.com/office/officeart/2008/layout/HorizontalMultiLevelHierarchy"/>
    <dgm:cxn modelId="{B7269598-8B94-42C4-80EF-D2DC27D2C6FF}" srcId="{86D80F7A-5CF9-4C25-9243-CEF581EEAB21}" destId="{E736D83E-688D-4380-9498-89DC9C653F7B}" srcOrd="0" destOrd="0" parTransId="{612176E9-AF94-4B3B-A9B4-E4267E290651}" sibTransId="{0B8E80D0-0E8F-4081-B282-9A44245CF978}"/>
    <dgm:cxn modelId="{E2ABE191-B544-42AF-9E52-DD007399287C}" type="presOf" srcId="{6197AA90-E56A-4248-BD01-8D42DF661AF7}" destId="{B21D5D76-A28E-4413-A67E-DF90C019B335}" srcOrd="0"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DC198CCC-06BB-46F1-9DF8-CB0A790513C9}" srcId="{A726B48D-715D-4166-A8DF-789A2CFED5A9}" destId="{D57D4617-557C-4DBE-B9C9-8DCB61F84123}" srcOrd="0" destOrd="0" parTransId="{90A43347-9A49-4CCE-BF77-11099A409E8C}" sibTransId="{DAFF3408-2EC8-4817-AE73-413E07277086}"/>
    <dgm:cxn modelId="{6D310F5E-5DA2-45A7-B47B-E3FC381CECC8}" type="presOf" srcId="{D1BE7637-5F0A-4BE6-9979-8078D7BD9016}" destId="{24D77290-86CE-4204-9174-55E3C8C3933B}"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A3D0A146-0355-428A-BBDF-9D46A5CD4020}" type="presOf" srcId="{A5E8D404-03F0-4BCD-A9F5-BE81B36D6006}" destId="{54465839-4CE3-4B15-B4BC-83501A3240E4}" srcOrd="0"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2DDB235B-C61E-4ADC-AE4F-C227E99E9EC1}" type="presOf" srcId="{9C8502D1-B496-46AA-B365-BCEF3B48C9AC}" destId="{AF8FD655-AE64-4592-99DE-6728039FE286}" srcOrd="0" destOrd="0" presId="urn:microsoft.com/office/officeart/2008/layout/HorizontalMultiLevelHierarchy"/>
    <dgm:cxn modelId="{A824CFEA-711A-4210-8CBD-0FC3539E8FA6}" type="presOf" srcId="{575CE793-A874-4B05-8375-8184161EF865}" destId="{54E98CAE-767B-4FF2-95A2-1E397CC5C206}"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0AE6576F-5A5F-44C2-9495-30AAB76DAF15}" type="presOf" srcId="{12659BA4-2F9B-40E1-BA3D-D4E595ECA291}" destId="{177E92E2-5B3E-480E-85AD-15500ADCDA37}"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5886AA82-5180-4EB1-A70C-62FA6BD0C267}" type="presOf" srcId="{C9B787A2-811F-41AE-96FE-89C4F307E71B}" destId="{E14D1792-CC35-4786-839B-53112D99BC4D}"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AACA5A97-2D35-47F3-8D66-FD5797F3716E}" type="presOf" srcId="{24E5E1A7-8EB8-45EB-8334-6B72E79E6921}" destId="{C62EA727-0A97-4FB3-828A-F718CBB6559C}"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41B21514-62D2-4C91-A3B2-773712FFFB29}" type="presOf" srcId="{612176E9-AF94-4B3B-A9B4-E4267E290651}" destId="{D35D61C2-91CC-4BB4-8D05-B3446F8186B5}" srcOrd="1"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9542788D-D482-42E2-B1E7-D921F23A8D17}" type="presOf" srcId="{76D30E16-7EF8-4435-AA08-81FB5355AD03}" destId="{08C3FCD5-B36E-43FB-BC49-2F008245C9AC}"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930D288D-7257-4C28-A2DA-8DE377368FE8}" type="presOf" srcId="{9ACB8C6B-2C43-4E48-9C88-9E0039BAAE70}" destId="{D25A5521-6878-4033-A91E-F6BCA5FA4FD2}" srcOrd="0"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B700C794-D2FE-46DA-B705-77607D786BB4}" srcId="{12659BA4-2F9B-40E1-BA3D-D4E595ECA291}" destId="{12697DAB-BC1B-4D0B-86D1-04E85F97082D}" srcOrd="0" destOrd="0" parTransId="{ABCB734B-65E1-45D6-81A2-7EAD0C5EA304}" sibTransId="{BC179CFF-2292-4C94-BB39-36EE613399FE}"/>
    <dgm:cxn modelId="{55931950-985F-4EEC-ACBA-C8AFB77DFAD1}" type="presOf" srcId="{68CAEA0D-48D8-4988-8859-A935DE3658C2}" destId="{8ED960E3-D98F-4156-8004-E39C4CC85B40}" srcOrd="1"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F234AC77-7958-4FE5-9E0E-460A25EC53C5}" type="presOf" srcId="{294912FF-631F-453F-8797-6F67F95CF501}" destId="{1C438F90-6BED-488C-8A43-598EB488C141}" srcOrd="0"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639EA711-E084-4BFF-82E2-369178AAFC58}" type="presOf" srcId="{51195757-4CF7-47FA-92E7-A22C203B5343}" destId="{5CB6E02C-86FC-49D5-8058-1430AE94CFA9}" srcOrd="1"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A4561A13-2093-47D2-AD6F-D7E89DA72063}" srcId="{E596CE7F-E55B-4B87-910E-473667878C08}" destId="{128B5C5C-23CE-4D5B-8999-6EF0E1C6CB22}" srcOrd="0" destOrd="0" parTransId="{A6ECC292-938B-4F6E-A6E7-A4D0D48E0F25}" sibTransId="{9A5E1887-B306-4EF7-AB06-9F0184952F12}"/>
    <dgm:cxn modelId="{8168D327-F155-4CF8-BC12-F9B64926BA9D}" type="presOf" srcId="{E596CE7F-E55B-4B87-910E-473667878C08}" destId="{FBAE4D57-6AAA-4891-9139-FDE52C92C1B3}" srcOrd="0" destOrd="0" presId="urn:microsoft.com/office/officeart/2008/layout/HorizontalMultiLevelHierarchy"/>
    <dgm:cxn modelId="{C7A4B1FE-A56C-48F8-93D2-F6494BBE2033}" type="presOf" srcId="{BBA24CA9-7C95-49A6-AC39-9C81BF74F227}" destId="{65477280-D812-493C-A2DE-127B74B8565A}" srcOrd="1"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7E8A44AE-28C9-4CBE-8960-ECE53BD1D32E}" type="presOf" srcId="{4E6A9E2D-347A-4B6A-9C19-E0CE6EDA52C2}" destId="{C5103B89-4BF3-4029-8594-A655CAD1B50B}" srcOrd="0"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0991D274-4EA2-46CD-9E53-AE8B62A023FF}" type="presOf" srcId="{94C1FD9A-E569-4F0B-91CB-7A02EAEF5B41}" destId="{74EC641F-4ECE-436B-9C04-D81A905D7253}" srcOrd="0" destOrd="0" presId="urn:microsoft.com/office/officeart/2008/layout/HorizontalMultiLevelHierarchy"/>
    <dgm:cxn modelId="{2FB16C44-17AF-4C88-8227-78F67AFBE1A3}" srcId="{459105A0-DFB4-47C3-AD80-2A4B32458A77}" destId="{12659BA4-2F9B-40E1-BA3D-D4E595ECA291}" srcOrd="0" destOrd="0" parTransId="{BBA24CA9-7C95-49A6-AC39-9C81BF74F227}" sibTransId="{202DB076-9A75-4C44-B25D-41CD99B2EC6E}"/>
    <dgm:cxn modelId="{850F2495-D672-4C25-98F4-2EC24B020D0F}" type="presOf" srcId="{A3F76851-F524-443B-B061-C692192D1B9C}" destId="{54518625-FA12-47B2-97AB-BAC63AF17331}" srcOrd="1" destOrd="0" presId="urn:microsoft.com/office/officeart/2008/layout/HorizontalMultiLevelHierarchy"/>
    <dgm:cxn modelId="{93D922E3-82D0-49AE-B2E1-90294E1F5801}" type="presOf" srcId="{7920A356-85C3-49D6-A2F5-C1F1A277646C}" destId="{118F7035-AC4C-4A66-BE2E-C3D49AF742A6}" srcOrd="1" destOrd="0" presId="urn:microsoft.com/office/officeart/2008/layout/HorizontalMultiLevelHierarchy"/>
    <dgm:cxn modelId="{8EF7CD5E-8AD3-4661-90E0-ECE2B41473D8}" srcId="{FD39CAFB-40A2-4E86-B454-DA315A8B9860}" destId="{40F1CCC4-2DBA-4E86-B057-645D1FFAFB5A}" srcOrd="0" destOrd="0" parTransId="{7979867B-68F7-49A7-815F-31F36775F2E1}" sibTransId="{2E50CDD7-0154-45FA-B06E-F95AE9326CC5}"/>
    <dgm:cxn modelId="{7D2C87C2-D558-4C11-BB4F-78907545CD25}" srcId="{B7C6850F-4C4C-49F4-A40B-12E7AE4A72AC}" destId="{4DB0603A-E7FE-4208-BE24-BC986A1DDA99}" srcOrd="0" destOrd="0" parTransId="{D1BE7637-5F0A-4BE6-9979-8078D7BD9016}" sibTransId="{1439C97D-1E15-45EC-B2F0-26A201D92659}"/>
    <dgm:cxn modelId="{B94AD998-DE70-4318-A3E3-A7356B8B92EF}" type="presOf" srcId="{A6C883AA-6CA4-461C-8658-47552A3EC998}" destId="{56E20F63-8CC6-4227-96E4-8BC8EA23C9E9}" srcOrd="0"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83A82CFB-16FD-4168-BF2C-B03EA70A9386}" srcId="{DF198BA7-2276-4103-BFC6-215CB1E09415}" destId="{9ACB8C6B-2C43-4E48-9C88-9E0039BAAE70}" srcOrd="0" destOrd="0" parTransId="{59F32E98-0B19-4DFB-BE8B-3DA22C1D1447}" sibTransId="{FA068FFE-8D10-4845-A2FC-F1CA0A2D8CB9}"/>
    <dgm:cxn modelId="{AE324664-9F62-4749-974E-D19D4AA9CE03}" srcId="{AF0ADFB4-62B4-4401-8E2A-5DBFB4DE08AD}" destId="{49CEC1E9-6C47-4F06-87E7-CABA890A8F08}" srcOrd="0" destOrd="0" parTransId="{648215B4-43C3-4FA4-B8B0-52E858F7C4AC}" sibTransId="{FAA50B84-8017-40BD-AC09-97AFF0DD20B9}"/>
    <dgm:cxn modelId="{2C851533-5266-4006-ADB1-D92516D17871}" type="presOf" srcId="{ABCB734B-65E1-45D6-81A2-7EAD0C5EA304}" destId="{562AF649-6F56-423B-93D8-1E2E4E0FB607}" srcOrd="0" destOrd="0" presId="urn:microsoft.com/office/officeart/2008/layout/HorizontalMultiLevelHierarchy"/>
    <dgm:cxn modelId="{163E3D79-BCD2-470E-B6FC-2B1A13A4CF6C}" type="presOf" srcId="{78C1DE50-9DE6-4A73-A09A-24FC0AFA1CA3}" destId="{4EC3677A-6E20-44CB-8E1A-084F3DC894CA}"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52CD13BE-6D61-4ABE-B4C4-B160E933B534}" type="presOf" srcId="{C12DA619-8C0B-4950-BE7E-AE0110430631}" destId="{FE77F6B9-6B17-48D1-8CE0-7A629C5B9901}" srcOrd="1" destOrd="0" presId="urn:microsoft.com/office/officeart/2008/layout/HorizontalMultiLevelHierarchy"/>
    <dgm:cxn modelId="{1F24DD26-8F6A-48C4-9A65-EFB40A77FD7A}" type="presOf" srcId="{070AD1BC-F955-40E6-8FB2-D6C749E229D0}" destId="{872E64D0-9B02-4BFA-958D-2698DB31536A}" srcOrd="0" destOrd="0" presId="urn:microsoft.com/office/officeart/2008/layout/HorizontalMultiLevelHierarchy"/>
    <dgm:cxn modelId="{FB3B74BA-3DFD-4DE7-8538-55371042B2EA}" srcId="{8D686FE3-2E7A-4CC4-BAD6-41588B943BDF}" destId="{F5F2EE4D-6994-4AEB-BD72-3CA0348BF533}" srcOrd="0" destOrd="0" parTransId="{751A4A08-3D65-47FA-9CD8-6B3029C1AF31}" sibTransId="{D6D74083-A192-454D-BC01-C51CB9EF93AA}"/>
    <dgm:cxn modelId="{27EA5F08-470F-49CA-886F-877A7AA905B1}" srcId="{6E8C115B-1423-48E9-AF24-3D9833A37398}" destId="{CE438EEB-DEDF-41B5-A767-624D3A039856}" srcOrd="0" destOrd="0" parTransId="{2B64A9F2-2AD5-4F88-9891-61D09BB8F9EB}" sibTransId="{83BAB9A8-B830-418F-8273-AAA1CFCE59A2}"/>
    <dgm:cxn modelId="{81D85F68-597B-4731-9DE8-3771DE2A1B47}" type="presOf" srcId="{90A43347-9A49-4CCE-BF77-11099A409E8C}" destId="{AFCE766C-B096-4554-BB79-BAB88BE3D657}" srcOrd="1"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BED57986-3C22-4392-8F40-3CBABEB66822}" type="presOf" srcId="{E62BC94B-00BA-4C2D-B0D0-E9FDC9B46DC9}" destId="{FA1E55E7-A963-4F4A-B41E-CA0716514D1C}" srcOrd="0"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75C446FB-99CD-4253-85DF-88A95DA6CD51}" type="presOf" srcId="{969A1087-1237-46A4-A72A-F267C7C80441}" destId="{D286130E-9010-43F9-B60B-38EA2B888804}" srcOrd="1" destOrd="0" presId="urn:microsoft.com/office/officeart/2008/layout/HorizontalMultiLevelHierarchy"/>
    <dgm:cxn modelId="{8A9450F6-508F-4F03-9C65-617F1B606BBC}" type="presOf" srcId="{8D686FE3-2E7A-4CC4-BAD6-41588B943BDF}" destId="{933495D8-A7F1-4694-9332-0B20CA0F650F}" srcOrd="0"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007E0631-ADDD-479D-BEF6-F08DA5F0124C}" type="presOf" srcId="{C8A7EE99-FF4F-4E15-8585-55A4AF78886D}" destId="{6011DD28-7D56-4757-AD6E-014CAA1C84F2}"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B7DBDE13-5332-4C66-A04E-9AB681A63894}" type="presOf" srcId="{324CF696-B893-45A4-945B-42B34CE6902A}" destId="{0CD1EB8F-6A28-420D-9414-D149A9F01B7F}" srcOrd="1" destOrd="0" presId="urn:microsoft.com/office/officeart/2008/layout/HorizontalMultiLevelHierarchy"/>
    <dgm:cxn modelId="{5FB6F265-7BCA-43EF-9A17-38B40BDFD09F}" type="presOf" srcId="{128B5C5C-23CE-4D5B-8999-6EF0E1C6CB22}" destId="{E8723CD9-2B39-4377-99ED-9F80DD3198B3}" srcOrd="0"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1B45C34A-8CF7-4C29-B1B4-DE3858FDC684}" type="presOf" srcId="{59B8FEA0-D329-41D3-B52D-2928946F58C4}" destId="{D9EB8643-9ACA-470E-BAC1-E40C38AF587E}" srcOrd="0" destOrd="0" presId="urn:microsoft.com/office/officeart/2008/layout/HorizontalMultiLevelHierarchy"/>
    <dgm:cxn modelId="{52FD3EE7-AF30-4AA2-9EF2-4BF0AC95ABF8}" srcId="{4DB0603A-E7FE-4208-BE24-BC986A1DDA99}" destId="{459105A0-DFB4-47C3-AD80-2A4B32458A77}" srcOrd="0" destOrd="0" parTransId="{AEA118ED-715D-4610-87EB-B1E44023A783}" sibTransId="{8DF29F31-1032-4E6F-BCFA-A7296D018871}"/>
    <dgm:cxn modelId="{B54BE450-10EB-4307-94A7-2A53204CDCB3}" type="presOf" srcId="{DD540470-8C56-4502-B2BE-AB5548D74EA7}" destId="{16B58662-F46A-453B-A3B2-E18904EF91F9}" srcOrd="1"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D7AA138B-4063-411F-9572-A397524AAC27}" type="presOf" srcId="{7B246BF2-F4AE-47E4-B675-9D1E9D035EEC}" destId="{F80F7790-E5A1-4534-ACE9-3AEA4546615B}" srcOrd="0" destOrd="0" presId="urn:microsoft.com/office/officeart/2008/layout/HorizontalMultiLevelHierarchy"/>
    <dgm:cxn modelId="{17969BCE-642A-49AF-A852-BE95C6A8C05F}" type="presOf" srcId="{0FBA542A-FF78-423A-9477-8B6AE4CB3804}" destId="{4C5164B7-5ECE-416F-9ABA-8F7E4018BF80}" srcOrd="0" destOrd="0" presId="urn:microsoft.com/office/officeart/2008/layout/HorizontalMultiLevelHierarchy"/>
    <dgm:cxn modelId="{71395829-5242-495C-9D2C-F43AC034D74B}" type="presOf" srcId="{55C2C1EF-4797-44B2-A71C-B1694139204D}" destId="{DE670341-F516-487D-BC56-C5712809EC12}" srcOrd="0"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FC5C7BDA-8AEE-4D21-AC03-065096D66E7E}" type="presOf" srcId="{9D3EC416-9DB0-48BF-ABF9-4EA5C46E2431}" destId="{442A8DF8-2DF5-46CB-B91B-9607C6FAF36E}" srcOrd="1" destOrd="0" presId="urn:microsoft.com/office/officeart/2008/layout/HorizontalMultiLevelHierarchy"/>
    <dgm:cxn modelId="{5A363EC3-0152-4AA8-81D0-B89423D51501}" type="presOf" srcId="{294912FF-631F-453F-8797-6F67F95CF501}" destId="{C4B2FA26-FB82-44F5-A20F-441FB58AE748}" srcOrd="1"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1BD07A5F-4BB5-46F8-89C0-CF230E6D364A}" type="presOf" srcId="{7B246BF2-F4AE-47E4-B675-9D1E9D035EEC}" destId="{5B540EDE-AF9E-4516-ADD5-AE6DB1643709}" srcOrd="1" destOrd="0" presId="urn:microsoft.com/office/officeart/2008/layout/HorizontalMultiLevelHierarchy"/>
    <dgm:cxn modelId="{540037A4-11DC-474A-9C60-96F5FBD19172}" type="presOf" srcId="{AA1C4E91-7741-4490-96A7-2EB3DF8416BD}" destId="{37932D02-5163-4514-ABDC-A8DCC048C409}" srcOrd="0"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5DC8AC3E-F99F-4B67-B289-5730462E8996}" type="presOf" srcId="{CC0BF007-21A6-4729-80EE-E6CC14A12E37}" destId="{948805E5-BD22-412F-873C-B5812838FBB7}"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B2531D87-C524-4510-B3DC-3B139589941F}" srcId="{F5F2EE4D-6994-4AEB-BD72-3CA0348BF533}" destId="{86D80F7A-5CF9-4C25-9243-CEF581EEAB21}" srcOrd="0" destOrd="0" parTransId="{070AD1BC-F955-40E6-8FB2-D6C749E229D0}" sibTransId="{EDE8495F-ED1C-4EAB-869F-303A429604F8}"/>
    <dgm:cxn modelId="{E95178CA-116C-48A3-AD01-34A64FC6DCCA}" srcId="{CE9706EB-9996-4505-84D8-B76F0BC402A8}" destId="{6E8C115B-1423-48E9-AF24-3D9833A37398}" srcOrd="10" destOrd="0" parTransId="{C12DA619-8C0B-4950-BE7E-AE0110430631}" sibTransId="{9E782F7A-0920-4A66-9A83-BC26486D8888}"/>
    <dgm:cxn modelId="{5A6FF43A-FC11-4C93-BBE8-513998ED9A95}" type="presOf" srcId="{61DF099A-6ACB-4E83-83CD-AEFAD664FE75}" destId="{C7DA44E4-BDCC-45D9-8B70-C68DE9910288}" srcOrd="0" destOrd="0" presId="urn:microsoft.com/office/officeart/2008/layout/HorizontalMultiLevelHierarchy"/>
    <dgm:cxn modelId="{857BD9CD-3B53-4014-9A83-C5C3010A49D7}" srcId="{93418495-A175-40E7-A320-B1FA9F3F1192}" destId="{E596CE7F-E55B-4B87-910E-473667878C08}" srcOrd="0" destOrd="0" parTransId="{68CAEA0D-48D8-4988-8859-A935DE3658C2}" sibTransId="{82CC76B8-27B7-4F93-ABBA-18509C7558C4}"/>
    <dgm:cxn modelId="{85C25B88-E64A-456B-8CA7-6DB87268313E}" type="presOf" srcId="{459105A0-DFB4-47C3-AD80-2A4B32458A77}" destId="{C95EBC75-9D46-479A-A70E-1F2791DD87A8}" srcOrd="0" destOrd="0" presId="urn:microsoft.com/office/officeart/2008/layout/HorizontalMultiLevelHierarchy"/>
    <dgm:cxn modelId="{459806A0-D198-4067-B47D-0B5401B2C089}" srcId="{0EEF8CC8-D574-4C0E-BE9F-8494D84A80D4}" destId="{B0266DD2-039D-4552-8914-1299E7228D19}" srcOrd="0" destOrd="0" parTransId="{61E62855-35EB-4091-9802-1AD51BB326F0}" sibTransId="{6F1E3224-4147-477C-9749-A8AC499411CF}"/>
    <dgm:cxn modelId="{B2AF41D1-41C1-4390-ABB0-B1CC363335E8}" srcId="{9ACB8C6B-2C43-4E48-9C88-9E0039BAAE70}" destId="{D1C8CA5D-282F-4E21-AA91-4AE1DFAA05B1}" srcOrd="0" destOrd="0" parTransId="{9C8502D1-B496-46AA-B365-BCEF3B48C9AC}" sibTransId="{BE6FEF81-4B60-4964-BC6A-BF0FE99B913C}"/>
    <dgm:cxn modelId="{3DCEFCA5-9D28-4EA9-A222-2A44595925F4}" type="presOf" srcId="{F77B3C3D-2AE4-47FC-873B-254D42A717FC}" destId="{FC1536F8-50BF-46EF-837A-A07CDCC37EB5}" srcOrd="0"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8E1BA7F8-CA7E-44F2-A481-0CD61D91F933}" type="presOf" srcId="{7979867B-68F7-49A7-815F-31F36775F2E1}" destId="{25A3DEC6-1315-4CD2-B10B-9F27A99174EF}" srcOrd="1"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49D8AA06-14EF-4C83-B276-35BB93B8EAAA}" type="presOf" srcId="{93418495-A175-40E7-A320-B1FA9F3F1192}" destId="{418FFE72-833E-4B4E-B14F-7FB5C827D49D}" srcOrd="0" destOrd="0" presId="urn:microsoft.com/office/officeart/2008/layout/HorizontalMultiLevelHierarchy"/>
    <dgm:cxn modelId="{3DF80CF3-211F-4A52-9B7C-BC2C31ACD78D}" type="presOf" srcId="{4CD76474-C759-4986-924F-B8D23F4C8BF7}" destId="{E3582F81-5481-4D20-A2FD-16392B9360A0}" srcOrd="1" destOrd="0" presId="urn:microsoft.com/office/officeart/2008/layout/HorizontalMultiLevelHierarchy"/>
    <dgm:cxn modelId="{879987E4-9D6F-4F8B-8CED-100B2A75E878}" type="presOf" srcId="{CDEB1A4B-ACBC-4766-870F-979240348409}" destId="{CAF708D5-6454-4F52-A2CF-E0D4C1A98882}" srcOrd="1" destOrd="0" presId="urn:microsoft.com/office/officeart/2008/layout/HorizontalMultiLevelHierarchy"/>
    <dgm:cxn modelId="{A52FAA86-A112-45B6-8973-6D4F40A43F27}" type="presOf" srcId="{D3BDF668-73E0-41EF-9D3D-320D39A781AC}" destId="{B3C1AD7D-612D-4567-AF35-D7488B51EA0A}" srcOrd="0" destOrd="0" presId="urn:microsoft.com/office/officeart/2008/layout/HorizontalMultiLevelHierarchy"/>
    <dgm:cxn modelId="{BAAC6CFD-99EE-4E77-BC6C-F6BA97109827}" type="presOf" srcId="{098D39EB-A514-48EA-9528-8A9AF8F0DFB0}" destId="{C5F71BB6-0FA5-41B2-BF04-2A21E468C54D}" srcOrd="1"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42E91232-3A89-4758-822E-71E7F205F40D}" srcId="{FCB4054C-6F8F-4E73-8DA4-30500C18BCB1}" destId="{7F0D2BD1-5F70-4E3F-9CF8-D15E97034704}" srcOrd="0" destOrd="0" parTransId="{6197AA90-E56A-4248-BD01-8D42DF661AF7}" sibTransId="{9B3C6FC3-4998-4FF2-9C22-0337F65C77FE}"/>
    <dgm:cxn modelId="{EB7ED697-19D2-458A-8603-4A461CB423C2}" srcId="{CE9706EB-9996-4505-84D8-B76F0BC402A8}" destId="{DF198BA7-2276-4103-BFC6-215CB1E09415}" srcOrd="0" destOrd="0" parTransId="{DD540470-8C56-4502-B2BE-AB5548D74EA7}" sibTransId="{BC68EFB7-B0EB-4563-875D-9803F265C30A}"/>
    <dgm:cxn modelId="{53762974-03B3-4693-B723-CB180E5C52E8}" srcId="{394D2B52-C60B-4537-BFC7-183C8FBBF966}" destId="{7A2BBB66-3B62-4010-BA34-8B1AAB006188}" srcOrd="0" destOrd="0" parTransId="{294912FF-631F-453F-8797-6F67F95CF501}" sibTransId="{CC530D50-9188-4D44-9542-249E1FB87B08}"/>
    <dgm:cxn modelId="{5A7DEB76-F55D-419D-9914-BF43E164EED6}" srcId="{15A848C9-8E94-4B29-B9D8-41988EC6B833}" destId="{01717B91-FF8C-4211-A67D-103CA97B264F}" srcOrd="0" destOrd="0" parTransId="{ADE6DA45-2B3A-4BB7-9CF3-4F3F8D6C71F3}" sibTransId="{32A60E48-8A42-472D-BEE2-A3B6A264481B}"/>
    <dgm:cxn modelId="{644D982B-F436-4ADB-97B6-BF9A2791ED2A}" type="presOf" srcId="{49CEC1E9-6C47-4F06-87E7-CABA890A8F08}" destId="{3FF66A0C-336B-4ECC-96C5-DB43AF3B246E}" srcOrd="0" destOrd="0" presId="urn:microsoft.com/office/officeart/2008/layout/HorizontalMultiLevelHierarchy"/>
    <dgm:cxn modelId="{3AEA22B8-E3E1-4A5C-852E-B39A33DB8D6E}" type="presOf" srcId="{A3F76851-F524-443B-B061-C692192D1B9C}" destId="{DA4F4A59-9374-4AF8-A6A6-485264363AD8}"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B5DB406D-AA8C-483A-BB20-B8975398A063}" type="presOf" srcId="{CE282E9F-7B49-4C5D-82B6-7824C92D869C}" destId="{2F8D0EAD-A2E1-4063-80E8-7B8934291EE3}" srcOrd="1"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3C072A77-052D-40EB-9E6C-CD30E7075214}" type="presOf" srcId="{394D2B52-C60B-4537-BFC7-183C8FBBF966}" destId="{8DA0F253-D832-41B7-8D28-6A171B54B66A}" srcOrd="0" destOrd="0" presId="urn:microsoft.com/office/officeart/2008/layout/HorizontalMultiLevelHierarchy"/>
    <dgm:cxn modelId="{A688E958-D471-4CC0-9FB3-FB4C9E7B8263}" type="presOf" srcId="{0A7E21EE-8BD2-47AC-BE71-BECDD809D606}" destId="{E5642367-9C71-484A-88E2-25B11B801C21}" srcOrd="0" destOrd="0" presId="urn:microsoft.com/office/officeart/2008/layout/HorizontalMultiLevelHierarchy"/>
    <dgm:cxn modelId="{D20A4202-1BC3-45C6-A725-EF00DA9CA813}" type="presOf" srcId="{0ACD857E-2205-4839-9086-9F4FB87C5F7F}" destId="{6702C7F8-4DFB-49E2-9919-E2DE784FDAFA}" srcOrd="0"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566B61BF-9FF6-4702-82BE-69077BE7386D}" type="presOf" srcId="{FD39CAFB-40A2-4E86-B454-DA315A8B9860}" destId="{9AE0DB61-A1BE-42CE-A8C9-CBF783A222B0}" srcOrd="0" destOrd="0" presId="urn:microsoft.com/office/officeart/2008/layout/HorizontalMultiLevelHierarchy"/>
    <dgm:cxn modelId="{B390B85A-9AAB-4B16-9E3E-682BE2309578}" srcId="{310D7EA5-1AD6-48D3-9996-6BE5C17EB9EC}" destId="{EFE7DA2D-72F8-4E9A-A145-303F291A4039}" srcOrd="0" destOrd="0" parTransId="{7B246BF2-F4AE-47E4-B675-9D1E9D035EEC}" sibTransId="{BD5607DF-65E3-4A18-B495-59ABBBD6F6CC}"/>
    <dgm:cxn modelId="{39D140B5-9204-4AD3-B26F-9F5FD2EF95A2}" type="presOf" srcId="{7F0D2BD1-5F70-4E3F-9CF8-D15E97034704}" destId="{973767C1-E598-4999-96F6-D5E7F7D01A2D}" srcOrd="0"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CF64B48A-8E02-40F6-8468-56126AA2F1CC}" type="presOf" srcId="{B47F92FB-B635-41F0-AA79-77F2C07525D3}" destId="{46F2C85F-B4DC-427E-82D9-E477200EA5F2}" srcOrd="0"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7D038D16-3C77-45B9-9000-5ABD73EC568D}" type="presOf" srcId="{AEA118ED-715D-4610-87EB-B1E44023A783}" destId="{5FE65E79-CEB7-4DC8-B884-8C1AE57C1268}" srcOrd="1" destOrd="0" presId="urn:microsoft.com/office/officeart/2008/layout/HorizontalMultiLevelHierarchy"/>
    <dgm:cxn modelId="{9CA07BD2-4EB0-4107-8030-6877AE051BDB}" type="presOf" srcId="{2B64A9F2-2AD5-4F88-9891-61D09BB8F9EB}" destId="{C6630ADB-800B-4F2C-88A9-42FFA760E509}" srcOrd="1"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D48EFEB9-D607-48C9-8EA1-08AEB6767F5D}" srcId="{D1C8CA5D-282F-4E21-AA91-4AE1DFAA05B1}" destId="{2B53957E-614C-441F-87D4-DB05CF7A0D12}" srcOrd="0" destOrd="0" parTransId="{99FDB5DA-277E-41AF-ADE2-435A9401BDD0}" sibTransId="{5E4F3D0C-B1E3-41F4-9285-986E724D8AD5}"/>
    <dgm:cxn modelId="{1B708FA3-FEEA-4C3C-AF7B-64144C90FAB7}" type="presOf" srcId="{A6ECC292-938B-4F6E-A6E7-A4D0D48E0F25}" destId="{8F0B1461-5981-48B7-A0F5-55815C0F150F}" srcOrd="1"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D97E221D-1693-4732-A5A2-32411D03930B}" srcId="{128B5C5C-23CE-4D5B-8999-6EF0E1C6CB22}" destId="{20292FD0-45BF-4C73-8F8E-B5CBF6529D5C}" srcOrd="0" destOrd="0" parTransId="{83C6D64E-9D39-423F-9D82-7B27F0851DC0}" sibTransId="{CF343961-CF94-4065-B1A5-2106E919BFD9}"/>
    <dgm:cxn modelId="{D4AFA96F-8E18-4C60-ABA3-BA23FBF76148}" type="presOf" srcId="{61DF099A-6ACB-4E83-83CD-AEFAD664FE75}" destId="{B809C576-0EC9-4BE9-BD84-6D55C65CD604}" srcOrd="1" destOrd="0" presId="urn:microsoft.com/office/officeart/2008/layout/HorizontalMultiLevelHierarchy"/>
    <dgm:cxn modelId="{53FD493F-9D92-4587-9070-450EF5350DB9}" type="presOf" srcId="{FD50FD97-ABBD-4D62-B4EF-F46546FE3684}" destId="{2B8F4FBF-E698-4624-B371-6A8AB8322DD2}" srcOrd="0"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A351DD6E-6B15-4237-8C10-4F83C664D2C9}" type="presOf" srcId="{03259101-9B52-4811-AA39-0851DB0B5541}" destId="{DF88ABEA-CA76-41A7-9952-94B502388377}" srcOrd="1"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E5BF4D24-6AB2-4B4F-A800-A6AE56FCBF41}" type="presOf" srcId="{4B750467-C7EA-414D-90BE-5B66BF53E60D}" destId="{96F443A8-0B3A-4F57-A26C-DC17530FB1AC}" srcOrd="0"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5F3E004A-3F56-4194-A4C2-81C4929F8124}" type="presOf" srcId="{AA1C4E91-7741-4490-96A7-2EB3DF8416BD}" destId="{E9D8FC35-C2C9-4EC4-AFFC-A1DA03432D95}" srcOrd="1"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14F96047-68AA-4E4C-95DE-888ED8840DB5}" type="presOf" srcId="{7A2BBB66-3B62-4010-BA34-8B1AAB006188}" destId="{02735548-81FB-4C00-BC3B-4F60A7D52580}" srcOrd="0" destOrd="0" presId="urn:microsoft.com/office/officeart/2008/layout/HorizontalMultiLevelHierarchy"/>
    <dgm:cxn modelId="{005CA27E-36C3-44A3-823F-FA4293B75BDA}" type="presOf" srcId="{575CE793-A874-4B05-8375-8184161EF865}" destId="{B6A0EBD7-1A1D-4A51-8B99-D926E9C9BE32}" srcOrd="1"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C73C12A3-03FB-4828-BC92-F8B6BCC6EB15}" type="presOf" srcId="{FD50FD97-ABBD-4D62-B4EF-F46546FE3684}" destId="{741C6427-D07E-46DC-988A-229B27D5C73A}" srcOrd="1" destOrd="0" presId="urn:microsoft.com/office/officeart/2008/layout/HorizontalMultiLevelHierarchy"/>
    <dgm:cxn modelId="{1FEB857B-D6B5-40F6-96CE-E81A98B06ECA}" type="presOf" srcId="{F5F2EE4D-6994-4AEB-BD72-3CA0348BF533}" destId="{700CE7AE-B715-4A18-BA5D-A7F0E064620E}"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2B74D55E-E5B8-47F8-A155-544496EDFF6B}" type="presOf" srcId="{612176E9-AF94-4B3B-A9B4-E4267E290651}" destId="{853E3CC4-47AC-4D79-8BAF-E746809F432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89C8B68C-47F7-4CF7-80DB-B1681F22D380}" srcId="{0A7E21EE-8BD2-47AC-BE71-BECDD809D606}" destId="{39B6CE81-F785-46AD-B14C-33ADF23F510C}" srcOrd="0" destOrd="0" parTransId="{CE282E9F-7B49-4C5D-82B6-7824C92D869C}" sibTransId="{51C72938-3C14-4F3C-ABEB-54A5373DE03C}"/>
    <dgm:cxn modelId="{3B371141-7987-42EF-BE13-EA19B1CAB584}" type="presOf" srcId="{61E62855-35EB-4091-9802-1AD51BB326F0}" destId="{B22CEB6F-724F-49DF-9442-20C027D61B1E}" srcOrd="0" destOrd="0" presId="urn:microsoft.com/office/officeart/2008/layout/HorizontalMultiLevelHierarchy"/>
    <dgm:cxn modelId="{66FE16BB-C13B-4508-A3D9-5CC07577AF65}" type="presOf" srcId="{D3BDF668-73E0-41EF-9D3D-320D39A781AC}" destId="{D46E125C-051B-4AD9-93A9-5643A249472C}" srcOrd="1"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9571E202-3ADB-4C91-851F-273E51363822}" type="presOf" srcId="{AC148816-7839-4512-BD33-B2DA9693B558}" destId="{3C4BC9F0-A6A2-4E86-952B-63BCA8DD5580}"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C4621A66-B462-407F-84BB-FCC078E073B8}" type="presOf" srcId="{A020438F-BDE9-4203-AC5E-7554F8774138}" destId="{EE5CFE5A-6621-48A7-B324-55FC944C66B5}" srcOrd="1"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043F284B-141F-4CBC-8740-ABDB4AEF6D1E}" type="presOf" srcId="{A726B48D-715D-4166-A8DF-789A2CFED5A9}" destId="{F1E2D57E-7C09-4883-9917-414835351DD7}" srcOrd="0"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31F0D0A5-CC53-4851-9CD3-F462E4CD4B9B}" srcId="{C8C1F1D7-2143-4DD6-BEEC-1C8A29A35882}" destId="{A01CBD6D-115C-4FCB-86FB-346BF561FE61}" srcOrd="0" destOrd="0" parTransId="{CDEB1A4B-ACBC-4766-870F-979240348409}" sibTransId="{4C656634-E8CE-4836-B377-6A0B65961EC3}"/>
    <dgm:cxn modelId="{77A3DA7C-85F0-4AA4-961E-277FCFFBF133}" srcId="{CE9706EB-9996-4505-84D8-B76F0BC402A8}" destId="{AF0ADFB4-62B4-4401-8E2A-5DBFB4DE08AD}" srcOrd="4" destOrd="0" parTransId="{E62BC94B-00BA-4C2D-B0D0-E9FDC9B46DC9}" sibTransId="{F8B844A3-701E-4BB1-A63F-492476166ED1}"/>
    <dgm:cxn modelId="{8B2F17B7-D216-411B-9937-C9F5B5282B50}" type="presOf" srcId="{78C1DE50-9DE6-4A73-A09A-24FC0AFA1CA3}" destId="{7FC8D606-4CFE-4CCC-9F38-C552ED6649CE}" srcOrd="1"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C6A0BFD9-DE09-4809-BFFA-7F524B1573E8}" type="presOf" srcId="{AF0ADFB4-62B4-4401-8E2A-5DBFB4DE08AD}" destId="{0CE44EC5-C42B-4D61-A05B-37C9C87813A7}" srcOrd="0" destOrd="0" presId="urn:microsoft.com/office/officeart/2008/layout/HorizontalMultiLevelHierarchy"/>
    <dgm:cxn modelId="{9944A34B-37F4-47C5-82CC-3360E66BD062}" type="presOf" srcId="{59F32E98-0B19-4DFB-BE8B-3DA22C1D1447}" destId="{6FEFE28D-5CA5-404D-A54F-459E2BF572DD}" srcOrd="1"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1C1BADFC-D118-4077-8264-0BD097D928A1}" srcId="{94C1FD9A-E569-4F0B-91CB-7A02EAEF5B41}" destId="{0A7E21EE-8BD2-47AC-BE71-BECDD809D606}" srcOrd="0" destOrd="0" parTransId="{A020438F-BDE9-4203-AC5E-7554F8774138}" sibTransId="{29809BE7-ED9F-4B6F-B934-ECAB46EC0023}"/>
    <dgm:cxn modelId="{B24E09B0-B2A9-4AE6-902F-8DA1800E4F68}" type="presOf" srcId="{2B64A9F2-2AD5-4F88-9891-61D09BB8F9EB}" destId="{8C239BC4-F3B6-41FC-9646-582AC69C14D2}" srcOrd="0" destOrd="0" presId="urn:microsoft.com/office/officeart/2008/layout/HorizontalMultiLevelHierarchy"/>
    <dgm:cxn modelId="{056B7544-744D-428C-94F7-CD7BFFFA9A33}" type="presOf" srcId="{CDEB1A4B-ACBC-4766-870F-979240348409}" destId="{9FBFF273-D13F-4C3A-805D-F10589EBB1DB}" srcOrd="0" destOrd="0" presId="urn:microsoft.com/office/officeart/2008/layout/HorizontalMultiLevelHierarchy"/>
    <dgm:cxn modelId="{B4EC9D2E-16F7-4EB8-B881-7658BB8478E8}" type="presOf" srcId="{B47F92FB-B635-41F0-AA79-77F2C07525D3}" destId="{2C8929AC-0DCB-43EC-B2C3-6F606722FA98}" srcOrd="1"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01EBB56A-CEF7-4504-A74C-AAB7CB5335CD}" type="presOf" srcId="{68CAEA0D-48D8-4988-8859-A935DE3658C2}" destId="{66AA8957-C50D-41BF-9862-DA12F0498734}" srcOrd="0" destOrd="0" presId="urn:microsoft.com/office/officeart/2008/layout/HorizontalMultiLevelHierarchy"/>
    <dgm:cxn modelId="{1285F1C4-072A-4516-BE63-3C7ACCB6448E}" type="presOf" srcId="{CE9706EB-9996-4505-84D8-B76F0BC402A8}" destId="{F192F036-1BA0-43BE-9DE2-D02852E1EA54}"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27687CF9-C612-4CA2-BFF1-CBAB60D76CCF}" type="presOf" srcId="{B0959A5B-A8E5-4762-95A9-045B849BD9E5}" destId="{ED93AB29-6896-4A9C-A53C-096000A6AD3A}" srcOrd="0" destOrd="0" presId="urn:microsoft.com/office/officeart/2008/layout/HorizontalMultiLevelHierarchy"/>
    <dgm:cxn modelId="{1745E29F-DA1B-4708-9F12-DB8CFDD354F8}" srcId="{E94B6C56-93C7-4282-9652-7DB929577A9F}" destId="{A726B48D-715D-4166-A8DF-789A2CFED5A9}" srcOrd="0" destOrd="0" parTransId="{B47F92FB-B635-41F0-AA79-77F2C07525D3}" sibTransId="{E8B44771-7FEB-49D1-A2E1-E3032F666FA1}"/>
    <dgm:cxn modelId="{71B8C4AF-70F4-4FA7-A170-D8C9C7C36FCB}" type="presOf" srcId="{3DD88453-BCE0-4F2B-81EB-28075567915D}" destId="{F53BBB6E-CAFB-4C46-900B-B6AE7432EEBE}" srcOrd="0"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54A6E122-0A13-4760-A1D1-BD87D3BEA3A4}" srcId="{CE438EEB-DEDF-41B5-A767-624D3A039856}" destId="{394D2B52-C60B-4537-BFC7-183C8FBBF966}" srcOrd="0" destOrd="0" parTransId="{AA1C4E91-7741-4490-96A7-2EB3DF8416BD}" sibTransId="{0B0701AA-0DDE-4796-B5CD-F5E33FEE976E}"/>
    <dgm:cxn modelId="{FF51B29A-0C18-4042-BD46-212E41A7ADE1}" type="presOf" srcId="{751A4A08-3D65-47FA-9CD8-6B3029C1AF31}" destId="{A6FA1D56-FA27-4C36-933E-6F617753C720}" srcOrd="1" destOrd="0" presId="urn:microsoft.com/office/officeart/2008/layout/HorizontalMultiLevelHierarchy"/>
    <dgm:cxn modelId="{2A3C41A6-0E10-460B-9753-0814BC042F43}" type="presOf" srcId="{ADE6DA45-2B3A-4BB7-9CF3-4F3F8D6C71F3}" destId="{95F3E090-A45B-40D2-9DD2-715DCD86EE66}"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BB0723DB-DBF8-4EC7-B465-55E2351F0FA6}" type="presOf" srcId="{E94B6C56-93C7-4282-9652-7DB929577A9F}" destId="{C5DB3BFC-E81E-428B-B988-BEB014CB2E3F}" srcOrd="0"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02810439-1D9D-48A5-9291-D980EDE8A9F2}" type="presOf" srcId="{6430C09D-6217-4AE5-A544-3230D56DC5B4}" destId="{E829E8E4-123F-4FCB-93D7-BB769C42A148}" srcOrd="0" destOrd="0" presId="urn:microsoft.com/office/officeart/2008/layout/HorizontalMultiLevelHierarchy"/>
    <dgm:cxn modelId="{D5F60062-8624-4487-8A16-11C410511A92}" type="presOf" srcId="{6275B1A6-2D78-40ED-B8D3-1CDDC42BFAA8}" destId="{73A43603-5C19-4EA0-A858-43AE721902A7}" srcOrd="1" destOrd="0" presId="urn:microsoft.com/office/officeart/2008/layout/HorizontalMultiLevelHierarchy"/>
    <dgm:cxn modelId="{01BB81F4-DFBE-4720-9EE5-DCCDF0762FA2}" type="presOf" srcId="{969A1087-1237-46A4-A72A-F267C7C80441}" destId="{07D85FFA-062D-49F3-93FC-CF4BC0A4DD51}" srcOrd="0"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22E7D00F-8129-4B97-A0DB-1E11FFA7675D}" type="presOf" srcId="{2A699BEB-CC96-40D4-8155-49339DF2F22F}" destId="{4CEAF826-35FE-40BC-991C-B473D5E8FF34}" srcOrd="0"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D968A11F-C69D-4804-82D1-FDF99560A966}" type="presOf" srcId="{A6ECC292-938B-4F6E-A6E7-A4D0D48E0F25}" destId="{1F200706-0526-4E27-89B5-65AB1D66E7DD}" srcOrd="0" destOrd="0" presId="urn:microsoft.com/office/officeart/2008/layout/HorizontalMultiLevelHierarchy"/>
    <dgm:cxn modelId="{8B0C2709-F004-4CC1-BB24-93981C8A9184}" type="presOf" srcId="{FCB4054C-6F8F-4E73-8DA4-30500C18BCB1}" destId="{0CB537E6-7D1E-49B3-B1E6-5FD28936A840}" srcOrd="0"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06C14C00-C703-451F-8AA5-77FA4D264219}" type="presOf" srcId="{C12DA619-8C0B-4950-BE7E-AE0110430631}" destId="{2A7E48B1-9649-4554-8F34-D42788D56269}" srcOrd="0"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B979A3C7-11C5-48D7-9033-793C41C1A7E3}" type="presOf" srcId="{A6C883AA-6CA4-461C-8658-47552A3EC998}" destId="{6A7B583E-8F22-4DD8-B445-2E39CEE5D171}"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B4F18C48-EF09-4BF1-A846-5E5CD3C8431A}" type="presOf" srcId="{5723E59B-928F-464A-8CAE-66594979D54F}" destId="{055B5C93-7E76-449A-97CE-DB7279EE945A}" srcOrd="0"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t>
        <a:bodyPr/>
        <a:lstStyle/>
        <a:p>
          <a:endParaRPr lang="en-US"/>
        </a:p>
      </dgm:t>
    </dgm:pt>
    <dgm:pt modelId="{4A8AAE80-D372-469B-9438-6A66EFD184A5}" type="pres">
      <dgm:prSet presAssocID="{ABB167F8-F2D3-4E6C-874E-84A4C616F722}" presName="hierRoot1" presStyleCnt="0"/>
      <dgm:spPr/>
      <dgm:t>
        <a:bodyPr/>
        <a:lstStyle/>
        <a:p>
          <a:endParaRPr lang="en-US"/>
        </a:p>
      </dgm:t>
    </dgm:pt>
    <dgm:pt modelId="{ADA624DD-A012-460B-9C12-2738B476504B}" type="pres">
      <dgm:prSet presAssocID="{ABB167F8-F2D3-4E6C-874E-84A4C616F722}" presName="composite" presStyleCnt="0"/>
      <dgm:spPr/>
      <dgm:t>
        <a:bodyPr/>
        <a:lstStyle/>
        <a:p>
          <a:endParaRPr lang="en-US"/>
        </a:p>
      </dgm:t>
    </dgm:pt>
    <dgm:pt modelId="{EEA8C6AA-E173-45A4-A559-E93AFCADD9CF}" type="pres">
      <dgm:prSet presAssocID="{ABB167F8-F2D3-4E6C-874E-84A4C616F722}" presName="background" presStyleLbl="node0" presStyleIdx="0" presStyleCnt="2"/>
      <dgm:spPr/>
      <dgm:t>
        <a:bodyPr/>
        <a:lstStyle/>
        <a:p>
          <a:endParaRPr lang="en-US"/>
        </a:p>
      </dgm:t>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t>
        <a:bodyPr/>
        <a:lstStyle/>
        <a:p>
          <a:endParaRPr lang="en-US"/>
        </a:p>
      </dgm:t>
    </dgm:pt>
    <dgm:pt modelId="{95B4F28E-59C7-46A0-A5C5-F0CD2EACA9D7}" type="pres">
      <dgm:prSet presAssocID="{ABB167F8-F2D3-4E6C-874E-84A4C616F722}" presName="hierChild2" presStyleCnt="0"/>
      <dgm:spPr/>
      <dgm:t>
        <a:bodyPr/>
        <a:lstStyle/>
        <a:p>
          <a:endParaRPr lang="en-US"/>
        </a:p>
      </dgm:t>
    </dgm:pt>
    <dgm:pt modelId="{7FC470FA-BB95-4BC5-A57E-0CD22ACBA537}" type="pres">
      <dgm:prSet presAssocID="{CFAC7214-899D-473C-9C46-1B5D1A9EB572}" presName="Name10" presStyleLbl="parChTrans1D2" presStyleIdx="0" presStyleCnt="6"/>
      <dgm:spPr/>
      <dgm:t>
        <a:bodyPr/>
        <a:lstStyle/>
        <a:p>
          <a:endParaRPr lang="en-US"/>
        </a:p>
      </dgm:t>
    </dgm:pt>
    <dgm:pt modelId="{7B6389CB-899F-4BA6-B576-DBCF8A1D54B4}" type="pres">
      <dgm:prSet presAssocID="{8D899043-0061-40ED-BCEB-FFAF3CB84222}" presName="hierRoot2" presStyleCnt="0"/>
      <dgm:spPr/>
      <dgm:t>
        <a:bodyPr/>
        <a:lstStyle/>
        <a:p>
          <a:endParaRPr lang="en-US"/>
        </a:p>
      </dgm:t>
    </dgm:pt>
    <dgm:pt modelId="{70E1139C-828B-463D-B342-3F271C76FD25}" type="pres">
      <dgm:prSet presAssocID="{8D899043-0061-40ED-BCEB-FFAF3CB84222}" presName="composite2" presStyleCnt="0"/>
      <dgm:spPr/>
      <dgm:t>
        <a:bodyPr/>
        <a:lstStyle/>
        <a:p>
          <a:endParaRPr lang="en-US"/>
        </a:p>
      </dgm:t>
    </dgm:pt>
    <dgm:pt modelId="{6AE3C952-6E60-4B9F-A889-379EEE31BF07}" type="pres">
      <dgm:prSet presAssocID="{8D899043-0061-40ED-BCEB-FFAF3CB84222}" presName="background2" presStyleLbl="node2" presStyleIdx="0" presStyleCnt="6"/>
      <dgm:spPr/>
      <dgm:t>
        <a:bodyPr/>
        <a:lstStyle/>
        <a:p>
          <a:endParaRPr lang="en-US"/>
        </a:p>
      </dgm:t>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t>
        <a:bodyPr/>
        <a:lstStyle/>
        <a:p>
          <a:endParaRPr lang="en-US"/>
        </a:p>
      </dgm:t>
    </dgm:pt>
    <dgm:pt modelId="{A55C088D-4FC5-4376-A879-244AABF91601}" type="pres">
      <dgm:prSet presAssocID="{8D899043-0061-40ED-BCEB-FFAF3CB84222}" presName="hierChild3" presStyleCnt="0"/>
      <dgm:spPr/>
      <dgm:t>
        <a:bodyPr/>
        <a:lstStyle/>
        <a:p>
          <a:endParaRPr lang="en-US"/>
        </a:p>
      </dgm:t>
    </dgm:pt>
    <dgm:pt modelId="{CAE036D5-A14C-4BD2-8241-0BAA302C377A}" type="pres">
      <dgm:prSet presAssocID="{3254A2F2-954C-4CBC-98B7-193E2E8867C3}" presName="Name17" presStyleLbl="parChTrans1D3" presStyleIdx="0" presStyleCnt="10"/>
      <dgm:spPr/>
      <dgm:t>
        <a:bodyPr/>
        <a:lstStyle/>
        <a:p>
          <a:endParaRPr lang="en-US"/>
        </a:p>
      </dgm:t>
    </dgm:pt>
    <dgm:pt modelId="{93FE655F-6DBD-4C0C-A0A1-5C08A654AADE}" type="pres">
      <dgm:prSet presAssocID="{D1D4598B-FA1C-422B-9A3D-B173A140227D}" presName="hierRoot3" presStyleCnt="0"/>
      <dgm:spPr/>
      <dgm:t>
        <a:bodyPr/>
        <a:lstStyle/>
        <a:p>
          <a:endParaRPr lang="en-US"/>
        </a:p>
      </dgm:t>
    </dgm:pt>
    <dgm:pt modelId="{D9101841-6770-45FC-B9E4-A04D65A84934}" type="pres">
      <dgm:prSet presAssocID="{D1D4598B-FA1C-422B-9A3D-B173A140227D}" presName="composite3" presStyleCnt="0"/>
      <dgm:spPr/>
      <dgm:t>
        <a:bodyPr/>
        <a:lstStyle/>
        <a:p>
          <a:endParaRPr lang="en-US"/>
        </a:p>
      </dgm:t>
    </dgm:pt>
    <dgm:pt modelId="{AEBC0A54-08B3-4468-AF02-B2115E8620EC}" type="pres">
      <dgm:prSet presAssocID="{D1D4598B-FA1C-422B-9A3D-B173A140227D}" presName="background3" presStyleLbl="node3" presStyleIdx="0" presStyleCnt="10"/>
      <dgm:spPr/>
      <dgm:t>
        <a:bodyPr/>
        <a:lstStyle/>
        <a:p>
          <a:endParaRPr lang="en-US"/>
        </a:p>
      </dgm:t>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t>
        <a:bodyPr/>
        <a:lstStyle/>
        <a:p>
          <a:endParaRPr lang="en-US"/>
        </a:p>
      </dgm:t>
    </dgm:pt>
    <dgm:pt modelId="{F196D1FA-9D74-43C8-8683-09155355187A}" type="pres">
      <dgm:prSet presAssocID="{D1D4598B-FA1C-422B-9A3D-B173A140227D}" presName="hierChild4" presStyleCnt="0"/>
      <dgm:spPr/>
      <dgm:t>
        <a:bodyPr/>
        <a:lstStyle/>
        <a:p>
          <a:endParaRPr lang="en-US"/>
        </a:p>
      </dgm:t>
    </dgm:pt>
    <dgm:pt modelId="{E4F41581-A1AE-4D11-917D-40CFE1E919C8}" type="pres">
      <dgm:prSet presAssocID="{21E2ABC6-D2EC-4268-A993-3918F9CC77DF}" presName="Name17" presStyleLbl="parChTrans1D3" presStyleIdx="1" presStyleCnt="10"/>
      <dgm:spPr/>
      <dgm:t>
        <a:bodyPr/>
        <a:lstStyle/>
        <a:p>
          <a:endParaRPr lang="en-US"/>
        </a:p>
      </dgm:t>
    </dgm:pt>
    <dgm:pt modelId="{A37F452B-8A90-4A8D-BE70-11D6A8DBAD61}" type="pres">
      <dgm:prSet presAssocID="{ED651CC4-BF14-4000-8BA3-A513C0E19DBB}" presName="hierRoot3" presStyleCnt="0"/>
      <dgm:spPr/>
      <dgm:t>
        <a:bodyPr/>
        <a:lstStyle/>
        <a:p>
          <a:endParaRPr lang="en-US"/>
        </a:p>
      </dgm:t>
    </dgm:pt>
    <dgm:pt modelId="{2624CA76-737D-401E-B5CB-CFCA9620B357}" type="pres">
      <dgm:prSet presAssocID="{ED651CC4-BF14-4000-8BA3-A513C0E19DBB}" presName="composite3" presStyleCnt="0"/>
      <dgm:spPr/>
      <dgm:t>
        <a:bodyPr/>
        <a:lstStyle/>
        <a:p>
          <a:endParaRPr lang="en-US"/>
        </a:p>
      </dgm:t>
    </dgm:pt>
    <dgm:pt modelId="{B2123DC5-809E-4206-9F1A-9C9858F8E5F0}" type="pres">
      <dgm:prSet presAssocID="{ED651CC4-BF14-4000-8BA3-A513C0E19DBB}" presName="background3" presStyleLbl="node3" presStyleIdx="1" presStyleCnt="10"/>
      <dgm:spPr/>
      <dgm:t>
        <a:bodyPr/>
        <a:lstStyle/>
        <a:p>
          <a:endParaRPr lang="en-US"/>
        </a:p>
      </dgm:t>
    </dgm:pt>
    <dgm:pt modelId="{A3D7F9BB-6099-4DB7-8119-4AE07E2BBEBB}" type="pres">
      <dgm:prSet presAssocID="{ED651CC4-BF14-4000-8BA3-A513C0E19DBB}" presName="text3" presStyleLbl="fgAcc3" presStyleIdx="1" presStyleCnt="10">
        <dgm:presLayoutVars>
          <dgm:chPref val="3"/>
        </dgm:presLayoutVars>
      </dgm:prSet>
      <dgm:spPr/>
      <dgm:t>
        <a:bodyPr/>
        <a:lstStyle/>
        <a:p>
          <a:endParaRPr lang="en-US"/>
        </a:p>
      </dgm:t>
    </dgm:pt>
    <dgm:pt modelId="{5D13E902-CDF5-45D6-94F7-E445DA2271AE}" type="pres">
      <dgm:prSet presAssocID="{ED651CC4-BF14-4000-8BA3-A513C0E19DBB}" presName="hierChild4" presStyleCnt="0"/>
      <dgm:spPr/>
      <dgm:t>
        <a:bodyPr/>
        <a:lstStyle/>
        <a:p>
          <a:endParaRPr lang="en-US"/>
        </a:p>
      </dgm:t>
    </dgm:pt>
    <dgm:pt modelId="{41928D79-E717-40AD-A5A5-534105EBFE89}" type="pres">
      <dgm:prSet presAssocID="{DD06E4A2-6B74-475F-9BBB-CABF1C757F39}" presName="Name23" presStyleLbl="parChTrans1D4" presStyleIdx="0" presStyleCnt="3"/>
      <dgm:spPr/>
      <dgm:t>
        <a:bodyPr/>
        <a:lstStyle/>
        <a:p>
          <a:endParaRPr lang="en-US"/>
        </a:p>
      </dgm:t>
    </dgm:pt>
    <dgm:pt modelId="{D2E22CC7-4430-44A4-A7A3-4B86C69745DA}" type="pres">
      <dgm:prSet presAssocID="{DD0DFBC4-920F-4C78-B921-5E3BAB0256D9}" presName="hierRoot4" presStyleCnt="0"/>
      <dgm:spPr/>
      <dgm:t>
        <a:bodyPr/>
        <a:lstStyle/>
        <a:p>
          <a:endParaRPr lang="en-US"/>
        </a:p>
      </dgm:t>
    </dgm:pt>
    <dgm:pt modelId="{92757FF5-9BBA-43BF-836C-F5C85DD02872}" type="pres">
      <dgm:prSet presAssocID="{DD0DFBC4-920F-4C78-B921-5E3BAB0256D9}" presName="composite4" presStyleCnt="0"/>
      <dgm:spPr/>
      <dgm:t>
        <a:bodyPr/>
        <a:lstStyle/>
        <a:p>
          <a:endParaRPr lang="en-US"/>
        </a:p>
      </dgm:t>
    </dgm:pt>
    <dgm:pt modelId="{08527D62-9431-4735-B8F2-A2C1FC99D91E}" type="pres">
      <dgm:prSet presAssocID="{DD0DFBC4-920F-4C78-B921-5E3BAB0256D9}" presName="background4" presStyleLbl="node4" presStyleIdx="0" presStyleCnt="3"/>
      <dgm:spPr/>
      <dgm:t>
        <a:bodyPr/>
        <a:lstStyle/>
        <a:p>
          <a:endParaRPr lang="en-US"/>
        </a:p>
      </dgm:t>
    </dgm:pt>
    <dgm:pt modelId="{F2860033-FD46-458C-B4D1-087ECDBB3C47}" type="pres">
      <dgm:prSet presAssocID="{DD0DFBC4-920F-4C78-B921-5E3BAB0256D9}" presName="text4" presStyleLbl="fgAcc4" presStyleIdx="0" presStyleCnt="3">
        <dgm:presLayoutVars>
          <dgm:chPref val="3"/>
        </dgm:presLayoutVars>
      </dgm:prSet>
      <dgm:spPr/>
      <dgm:t>
        <a:bodyPr/>
        <a:lstStyle/>
        <a:p>
          <a:endParaRPr lang="en-US"/>
        </a:p>
      </dgm:t>
    </dgm:pt>
    <dgm:pt modelId="{492C307C-675F-475E-87AE-D2169C44F662}" type="pres">
      <dgm:prSet presAssocID="{DD0DFBC4-920F-4C78-B921-5E3BAB0256D9}" presName="hierChild5" presStyleCnt="0"/>
      <dgm:spPr/>
      <dgm:t>
        <a:bodyPr/>
        <a:lstStyle/>
        <a:p>
          <a:endParaRPr lang="en-US"/>
        </a:p>
      </dgm:t>
    </dgm:pt>
    <dgm:pt modelId="{C8BE2392-6636-46C3-AC57-3B8634CD0FC5}" type="pres">
      <dgm:prSet presAssocID="{EB1BF356-65C7-4C4A-B116-78EEE5D087AD}" presName="Name17" presStyleLbl="parChTrans1D3" presStyleIdx="2" presStyleCnt="10"/>
      <dgm:spPr/>
      <dgm:t>
        <a:bodyPr/>
        <a:lstStyle/>
        <a:p>
          <a:endParaRPr lang="en-US"/>
        </a:p>
      </dgm:t>
    </dgm:pt>
    <dgm:pt modelId="{017D8389-51D9-4B05-9027-42773AA31132}" type="pres">
      <dgm:prSet presAssocID="{80B6051F-BDEC-45F5-8DAA-156DE1A3250A}" presName="hierRoot3" presStyleCnt="0"/>
      <dgm:spPr/>
      <dgm:t>
        <a:bodyPr/>
        <a:lstStyle/>
        <a:p>
          <a:endParaRPr lang="en-US"/>
        </a:p>
      </dgm:t>
    </dgm:pt>
    <dgm:pt modelId="{5EF2ABF2-3954-43E7-8B4D-23201C9C2579}" type="pres">
      <dgm:prSet presAssocID="{80B6051F-BDEC-45F5-8DAA-156DE1A3250A}" presName="composite3" presStyleCnt="0"/>
      <dgm:spPr/>
      <dgm:t>
        <a:bodyPr/>
        <a:lstStyle/>
        <a:p>
          <a:endParaRPr lang="en-US"/>
        </a:p>
      </dgm:t>
    </dgm:pt>
    <dgm:pt modelId="{28B80D85-E6EB-4560-94AC-E92C0CFF5513}" type="pres">
      <dgm:prSet presAssocID="{80B6051F-BDEC-45F5-8DAA-156DE1A3250A}" presName="background3" presStyleLbl="node3" presStyleIdx="2" presStyleCnt="10"/>
      <dgm:spPr/>
      <dgm:t>
        <a:bodyPr/>
        <a:lstStyle/>
        <a:p>
          <a:endParaRPr lang="en-US"/>
        </a:p>
      </dgm:t>
    </dgm:pt>
    <dgm:pt modelId="{7A2E2483-F458-416A-BC51-58F1A1DFA90B}" type="pres">
      <dgm:prSet presAssocID="{80B6051F-BDEC-45F5-8DAA-156DE1A3250A}" presName="text3" presStyleLbl="fgAcc3" presStyleIdx="2" presStyleCnt="10">
        <dgm:presLayoutVars>
          <dgm:chPref val="3"/>
        </dgm:presLayoutVars>
      </dgm:prSet>
      <dgm:spPr/>
      <dgm:t>
        <a:bodyPr/>
        <a:lstStyle/>
        <a:p>
          <a:endParaRPr lang="en-US"/>
        </a:p>
      </dgm:t>
    </dgm:pt>
    <dgm:pt modelId="{307A33A3-1C6C-4EA7-B5C5-7B0F82C824D2}" type="pres">
      <dgm:prSet presAssocID="{80B6051F-BDEC-45F5-8DAA-156DE1A3250A}" presName="hierChild4" presStyleCnt="0"/>
      <dgm:spPr/>
      <dgm:t>
        <a:bodyPr/>
        <a:lstStyle/>
        <a:p>
          <a:endParaRPr lang="en-US"/>
        </a:p>
      </dgm:t>
    </dgm:pt>
    <dgm:pt modelId="{4123BF02-8E8A-4FF4-A296-DCD8314C21EF}" type="pres">
      <dgm:prSet presAssocID="{6BCE5774-1C0B-4A5E-BE86-D6892A3FB562}" presName="hierRoot1" presStyleCnt="0"/>
      <dgm:spPr/>
      <dgm:t>
        <a:bodyPr/>
        <a:lstStyle/>
        <a:p>
          <a:endParaRPr lang="en-US"/>
        </a:p>
      </dgm:t>
    </dgm:pt>
    <dgm:pt modelId="{98A6A89C-52FC-4FF2-97D1-62822593F962}" type="pres">
      <dgm:prSet presAssocID="{6BCE5774-1C0B-4A5E-BE86-D6892A3FB562}" presName="composite" presStyleCnt="0"/>
      <dgm:spPr/>
      <dgm:t>
        <a:bodyPr/>
        <a:lstStyle/>
        <a:p>
          <a:endParaRPr lang="en-US"/>
        </a:p>
      </dgm:t>
    </dgm:pt>
    <dgm:pt modelId="{27CCFB92-3D74-492B-ACE5-FC95AEAD6C31}" type="pres">
      <dgm:prSet presAssocID="{6BCE5774-1C0B-4A5E-BE86-D6892A3FB562}" presName="background" presStyleLbl="node0" presStyleIdx="1" presStyleCnt="2"/>
      <dgm:spPr/>
      <dgm:t>
        <a:bodyPr/>
        <a:lstStyle/>
        <a:p>
          <a:endParaRPr lang="en-US"/>
        </a:p>
      </dgm:t>
    </dgm:pt>
    <dgm:pt modelId="{E9BDFB87-D932-498D-BD70-72591819666B}" type="pres">
      <dgm:prSet presAssocID="{6BCE5774-1C0B-4A5E-BE86-D6892A3FB562}" presName="text" presStyleLbl="fgAcc0" presStyleIdx="1" presStyleCnt="2">
        <dgm:presLayoutVars>
          <dgm:chPref val="3"/>
        </dgm:presLayoutVars>
      </dgm:prSet>
      <dgm:spPr/>
      <dgm:t>
        <a:bodyPr/>
        <a:lstStyle/>
        <a:p>
          <a:endParaRPr lang="en-US"/>
        </a:p>
      </dgm:t>
    </dgm:pt>
    <dgm:pt modelId="{C53B8342-BE60-47F7-94FE-6A91C78A8F23}" type="pres">
      <dgm:prSet presAssocID="{6BCE5774-1C0B-4A5E-BE86-D6892A3FB562}" presName="hierChild2" presStyleCnt="0"/>
      <dgm:spPr/>
      <dgm:t>
        <a:bodyPr/>
        <a:lstStyle/>
        <a:p>
          <a:endParaRPr lang="en-US"/>
        </a:p>
      </dgm:t>
    </dgm:pt>
    <dgm:pt modelId="{8C8A57FC-90AC-433D-816D-C19876C0C064}" type="pres">
      <dgm:prSet presAssocID="{0FF3BBF9-264C-42ED-A658-96FC119CF5CD}" presName="Name10" presStyleLbl="parChTrans1D2" presStyleIdx="1" presStyleCnt="6"/>
      <dgm:spPr/>
      <dgm:t>
        <a:bodyPr/>
        <a:lstStyle/>
        <a:p>
          <a:endParaRPr lang="en-US"/>
        </a:p>
      </dgm:t>
    </dgm:pt>
    <dgm:pt modelId="{C2640D62-EC8C-4373-8B6F-4C61B5429839}" type="pres">
      <dgm:prSet presAssocID="{F787ACD8-0CB6-43E1-9F4B-731D9B05FEE5}" presName="hierRoot2" presStyleCnt="0"/>
      <dgm:spPr/>
      <dgm:t>
        <a:bodyPr/>
        <a:lstStyle/>
        <a:p>
          <a:endParaRPr lang="en-US"/>
        </a:p>
      </dgm:t>
    </dgm:pt>
    <dgm:pt modelId="{17CADF71-65FF-4BC9-AA7F-33DF9D5826C9}" type="pres">
      <dgm:prSet presAssocID="{F787ACD8-0CB6-43E1-9F4B-731D9B05FEE5}" presName="composite2" presStyleCnt="0"/>
      <dgm:spPr/>
      <dgm:t>
        <a:bodyPr/>
        <a:lstStyle/>
        <a:p>
          <a:endParaRPr lang="en-US"/>
        </a:p>
      </dgm:t>
    </dgm:pt>
    <dgm:pt modelId="{B6C749E5-AC8B-4CE3-A254-5B96779E3294}" type="pres">
      <dgm:prSet presAssocID="{F787ACD8-0CB6-43E1-9F4B-731D9B05FEE5}" presName="background2" presStyleLbl="node2" presStyleIdx="1" presStyleCnt="6"/>
      <dgm:spPr/>
      <dgm:t>
        <a:bodyPr/>
        <a:lstStyle/>
        <a:p>
          <a:endParaRPr lang="en-US"/>
        </a:p>
      </dgm:t>
    </dgm:pt>
    <dgm:pt modelId="{50149DEE-DB36-4E2B-9799-AF911D080DB8}" type="pres">
      <dgm:prSet presAssocID="{F787ACD8-0CB6-43E1-9F4B-731D9B05FEE5}" presName="text2" presStyleLbl="fgAcc2" presStyleIdx="1" presStyleCnt="6" custLinFactNeighborY="1297">
        <dgm:presLayoutVars>
          <dgm:chPref val="3"/>
        </dgm:presLayoutVars>
      </dgm:prSet>
      <dgm:spPr/>
      <dgm:t>
        <a:bodyPr/>
        <a:lstStyle/>
        <a:p>
          <a:endParaRPr lang="en-US"/>
        </a:p>
      </dgm:t>
    </dgm:pt>
    <dgm:pt modelId="{1D62CA16-1A0E-4B3B-847C-EABF9094D973}" type="pres">
      <dgm:prSet presAssocID="{F787ACD8-0CB6-43E1-9F4B-731D9B05FEE5}" presName="hierChild3" presStyleCnt="0"/>
      <dgm:spPr/>
      <dgm:t>
        <a:bodyPr/>
        <a:lstStyle/>
        <a:p>
          <a:endParaRPr lang="en-US"/>
        </a:p>
      </dgm:t>
    </dgm:pt>
    <dgm:pt modelId="{F0758A95-F632-4C15-9D5F-0CE1317FD180}" type="pres">
      <dgm:prSet presAssocID="{AE5E403C-FD26-4857-8259-4D01E3DFB0E0}" presName="Name17" presStyleLbl="parChTrans1D3" presStyleIdx="3" presStyleCnt="10"/>
      <dgm:spPr/>
      <dgm:t>
        <a:bodyPr/>
        <a:lstStyle/>
        <a:p>
          <a:endParaRPr lang="en-US"/>
        </a:p>
      </dgm:t>
    </dgm:pt>
    <dgm:pt modelId="{A1490332-3DBF-425F-9627-A592991D361F}" type="pres">
      <dgm:prSet presAssocID="{F7E898D0-4DB2-4490-8D8D-59508926B5A8}" presName="hierRoot3" presStyleCnt="0"/>
      <dgm:spPr/>
      <dgm:t>
        <a:bodyPr/>
        <a:lstStyle/>
        <a:p>
          <a:endParaRPr lang="en-US"/>
        </a:p>
      </dgm:t>
    </dgm:pt>
    <dgm:pt modelId="{835050E7-5A01-43F7-AE84-2EA0843D487B}" type="pres">
      <dgm:prSet presAssocID="{F7E898D0-4DB2-4490-8D8D-59508926B5A8}" presName="composite3" presStyleCnt="0"/>
      <dgm:spPr/>
      <dgm:t>
        <a:bodyPr/>
        <a:lstStyle/>
        <a:p>
          <a:endParaRPr lang="en-US"/>
        </a:p>
      </dgm:t>
    </dgm:pt>
    <dgm:pt modelId="{71330F4A-0D14-44A6-B093-B75CBE9B001F}" type="pres">
      <dgm:prSet presAssocID="{F7E898D0-4DB2-4490-8D8D-59508926B5A8}" presName="background3" presStyleLbl="node3" presStyleIdx="3" presStyleCnt="10"/>
      <dgm:spPr/>
      <dgm:t>
        <a:bodyPr/>
        <a:lstStyle/>
        <a:p>
          <a:endParaRPr lang="en-US"/>
        </a:p>
      </dgm:t>
    </dgm:pt>
    <dgm:pt modelId="{3700CEC6-3D8A-4E4C-953E-539C324400D8}" type="pres">
      <dgm:prSet presAssocID="{F7E898D0-4DB2-4490-8D8D-59508926B5A8}" presName="text3" presStyleLbl="fgAcc3" presStyleIdx="3" presStyleCnt="10" custLinFactNeighborX="3614">
        <dgm:presLayoutVars>
          <dgm:chPref val="3"/>
        </dgm:presLayoutVars>
      </dgm:prSet>
      <dgm:spPr/>
      <dgm:t>
        <a:bodyPr/>
        <a:lstStyle/>
        <a:p>
          <a:endParaRPr lang="en-US"/>
        </a:p>
      </dgm:t>
    </dgm:pt>
    <dgm:pt modelId="{C4608F1D-6C1C-44B7-966C-D81601456429}" type="pres">
      <dgm:prSet presAssocID="{F7E898D0-4DB2-4490-8D8D-59508926B5A8}" presName="hierChild4" presStyleCnt="0"/>
      <dgm:spPr/>
      <dgm:t>
        <a:bodyPr/>
        <a:lstStyle/>
        <a:p>
          <a:endParaRPr lang="en-US"/>
        </a:p>
      </dgm:t>
    </dgm:pt>
    <dgm:pt modelId="{A88A5124-7C22-45DA-97EC-2BCE8F015D5A}" type="pres">
      <dgm:prSet presAssocID="{3E563A3B-058F-492F-8EF5-C264B480D57C}" presName="Name23" presStyleLbl="parChTrans1D4" presStyleIdx="1" presStyleCnt="3"/>
      <dgm:spPr/>
      <dgm:t>
        <a:bodyPr/>
        <a:lstStyle/>
        <a:p>
          <a:endParaRPr lang="en-US"/>
        </a:p>
      </dgm:t>
    </dgm:pt>
    <dgm:pt modelId="{317EBD77-D995-4B5D-82E5-2C82D48B9314}" type="pres">
      <dgm:prSet presAssocID="{F79C8EAE-C1A0-4C66-8BAA-781F4629DD52}" presName="hierRoot4" presStyleCnt="0"/>
      <dgm:spPr/>
      <dgm:t>
        <a:bodyPr/>
        <a:lstStyle/>
        <a:p>
          <a:endParaRPr lang="en-US"/>
        </a:p>
      </dgm:t>
    </dgm:pt>
    <dgm:pt modelId="{DE94A056-4D91-4E56-A123-FCDCBA072B0E}" type="pres">
      <dgm:prSet presAssocID="{F79C8EAE-C1A0-4C66-8BAA-781F4629DD52}" presName="composite4" presStyleCnt="0"/>
      <dgm:spPr/>
      <dgm:t>
        <a:bodyPr/>
        <a:lstStyle/>
        <a:p>
          <a:endParaRPr lang="en-US"/>
        </a:p>
      </dgm:t>
    </dgm:pt>
    <dgm:pt modelId="{9A1D446D-BD79-40CF-AAA2-94F3A933181C}" type="pres">
      <dgm:prSet presAssocID="{F79C8EAE-C1A0-4C66-8BAA-781F4629DD52}" presName="background4" presStyleLbl="node4" presStyleIdx="1" presStyleCnt="3"/>
      <dgm:spPr/>
      <dgm:t>
        <a:bodyPr/>
        <a:lstStyle/>
        <a:p>
          <a:endParaRPr lang="en-US"/>
        </a:p>
      </dgm:t>
    </dgm:pt>
    <dgm:pt modelId="{602FDF71-1BA5-433A-829E-C7BC4D4A3891}" type="pres">
      <dgm:prSet presAssocID="{F79C8EAE-C1A0-4C66-8BAA-781F4629DD52}" presName="text4" presStyleLbl="fgAcc4" presStyleIdx="1" presStyleCnt="3">
        <dgm:presLayoutVars>
          <dgm:chPref val="3"/>
        </dgm:presLayoutVars>
      </dgm:prSet>
      <dgm:spPr/>
      <dgm:t>
        <a:bodyPr/>
        <a:lstStyle/>
        <a:p>
          <a:endParaRPr lang="en-US"/>
        </a:p>
      </dgm:t>
    </dgm:pt>
    <dgm:pt modelId="{2F8F8B33-D30C-4D25-9B6F-0FEA6B7A9C79}" type="pres">
      <dgm:prSet presAssocID="{F79C8EAE-C1A0-4C66-8BAA-781F4629DD52}" presName="hierChild5" presStyleCnt="0"/>
      <dgm:spPr/>
      <dgm:t>
        <a:bodyPr/>
        <a:lstStyle/>
        <a:p>
          <a:endParaRPr lang="en-US"/>
        </a:p>
      </dgm:t>
    </dgm:pt>
    <dgm:pt modelId="{6E9B3797-A3D8-4F8F-9975-B8DC7F475B63}" type="pres">
      <dgm:prSet presAssocID="{CC22FD8F-FFE9-4AE4-BDCA-6E6B6C72656B}" presName="Name17" presStyleLbl="parChTrans1D3" presStyleIdx="4" presStyleCnt="10"/>
      <dgm:spPr/>
      <dgm:t>
        <a:bodyPr/>
        <a:lstStyle/>
        <a:p>
          <a:endParaRPr lang="en-US"/>
        </a:p>
      </dgm:t>
    </dgm:pt>
    <dgm:pt modelId="{701D67F7-91AD-48EE-8ED7-E5D886C31E45}" type="pres">
      <dgm:prSet presAssocID="{EA428C3B-E29F-495F-A47A-DEBDC7C23A8B}" presName="hierRoot3" presStyleCnt="0"/>
      <dgm:spPr/>
      <dgm:t>
        <a:bodyPr/>
        <a:lstStyle/>
        <a:p>
          <a:endParaRPr lang="en-US"/>
        </a:p>
      </dgm:t>
    </dgm:pt>
    <dgm:pt modelId="{19A9A95C-C3BD-4E6C-B60A-E4655952079E}" type="pres">
      <dgm:prSet presAssocID="{EA428C3B-E29F-495F-A47A-DEBDC7C23A8B}" presName="composite3" presStyleCnt="0"/>
      <dgm:spPr/>
      <dgm:t>
        <a:bodyPr/>
        <a:lstStyle/>
        <a:p>
          <a:endParaRPr lang="en-US"/>
        </a:p>
      </dgm:t>
    </dgm:pt>
    <dgm:pt modelId="{95410148-C828-4CA0-A2ED-5CCC7453EE1E}" type="pres">
      <dgm:prSet presAssocID="{EA428C3B-E29F-495F-A47A-DEBDC7C23A8B}" presName="background3" presStyleLbl="node3" presStyleIdx="4" presStyleCnt="10"/>
      <dgm:spPr/>
      <dgm:t>
        <a:bodyPr/>
        <a:lstStyle/>
        <a:p>
          <a:endParaRPr lang="en-US"/>
        </a:p>
      </dgm:t>
    </dgm:pt>
    <dgm:pt modelId="{DFB938E7-FE74-46B8-99E1-ABADB41BE608}" type="pres">
      <dgm:prSet presAssocID="{EA428C3B-E29F-495F-A47A-DEBDC7C23A8B}" presName="text3" presStyleLbl="fgAcc3" presStyleIdx="4" presStyleCnt="10">
        <dgm:presLayoutVars>
          <dgm:chPref val="3"/>
        </dgm:presLayoutVars>
      </dgm:prSet>
      <dgm:spPr/>
      <dgm:t>
        <a:bodyPr/>
        <a:lstStyle/>
        <a:p>
          <a:endParaRPr lang="en-US"/>
        </a:p>
      </dgm:t>
    </dgm:pt>
    <dgm:pt modelId="{0D703C99-B659-4F7E-A8FC-F57567728023}" type="pres">
      <dgm:prSet presAssocID="{EA428C3B-E29F-495F-A47A-DEBDC7C23A8B}" presName="hierChild4" presStyleCnt="0"/>
      <dgm:spPr/>
      <dgm:t>
        <a:bodyPr/>
        <a:lstStyle/>
        <a:p>
          <a:endParaRPr lang="en-US"/>
        </a:p>
      </dgm:t>
    </dgm:pt>
    <dgm:pt modelId="{9FA1D4DC-AE81-4458-854D-D8D3EDB8AF7E}" type="pres">
      <dgm:prSet presAssocID="{CDE7D317-876B-4244-BD7F-C5C2DFBB9D47}" presName="Name10" presStyleLbl="parChTrans1D2" presStyleIdx="2" presStyleCnt="6"/>
      <dgm:spPr/>
      <dgm:t>
        <a:bodyPr/>
        <a:lstStyle/>
        <a:p>
          <a:endParaRPr lang="en-US"/>
        </a:p>
      </dgm:t>
    </dgm:pt>
    <dgm:pt modelId="{7C6E17C0-8FFF-4A42-9977-E487AE42AB8F}" type="pres">
      <dgm:prSet presAssocID="{CBF1AA2B-DEC2-4782-83EC-EFFB910E60E3}" presName="hierRoot2" presStyleCnt="0"/>
      <dgm:spPr/>
      <dgm:t>
        <a:bodyPr/>
        <a:lstStyle/>
        <a:p>
          <a:endParaRPr lang="en-US"/>
        </a:p>
      </dgm:t>
    </dgm:pt>
    <dgm:pt modelId="{973720E1-F26A-429F-9245-55D601C7FCD0}" type="pres">
      <dgm:prSet presAssocID="{CBF1AA2B-DEC2-4782-83EC-EFFB910E60E3}" presName="composite2" presStyleCnt="0"/>
      <dgm:spPr/>
      <dgm:t>
        <a:bodyPr/>
        <a:lstStyle/>
        <a:p>
          <a:endParaRPr lang="en-US"/>
        </a:p>
      </dgm:t>
    </dgm:pt>
    <dgm:pt modelId="{F2F22CD9-5A2D-4718-9689-340903917A4E}" type="pres">
      <dgm:prSet presAssocID="{CBF1AA2B-DEC2-4782-83EC-EFFB910E60E3}" presName="background2" presStyleLbl="node2" presStyleIdx="2" presStyleCnt="6"/>
      <dgm:spPr/>
      <dgm:t>
        <a:bodyPr/>
        <a:lstStyle/>
        <a:p>
          <a:endParaRPr lang="en-US"/>
        </a:p>
      </dgm:t>
    </dgm:pt>
    <dgm:pt modelId="{FC81E27D-DBA2-49F3-A726-284D047CE454}" type="pres">
      <dgm:prSet presAssocID="{CBF1AA2B-DEC2-4782-83EC-EFFB910E60E3}" presName="text2" presStyleLbl="fgAcc2" presStyleIdx="2" presStyleCnt="6">
        <dgm:presLayoutVars>
          <dgm:chPref val="3"/>
        </dgm:presLayoutVars>
      </dgm:prSet>
      <dgm:spPr/>
      <dgm:t>
        <a:bodyPr/>
        <a:lstStyle/>
        <a:p>
          <a:endParaRPr lang="en-US"/>
        </a:p>
      </dgm:t>
    </dgm:pt>
    <dgm:pt modelId="{940A3A3B-3C50-44C5-BFB6-A81750D67160}" type="pres">
      <dgm:prSet presAssocID="{CBF1AA2B-DEC2-4782-83EC-EFFB910E60E3}" presName="hierChild3" presStyleCnt="0"/>
      <dgm:spPr/>
      <dgm:t>
        <a:bodyPr/>
        <a:lstStyle/>
        <a:p>
          <a:endParaRPr lang="en-US"/>
        </a:p>
      </dgm:t>
    </dgm:pt>
    <dgm:pt modelId="{2A7E3563-C463-42A3-BA56-0E9726716CFD}" type="pres">
      <dgm:prSet presAssocID="{E4B65D87-7C33-4E93-A32D-107DC7265D3F}" presName="Name17" presStyleLbl="parChTrans1D3" presStyleIdx="5" presStyleCnt="10"/>
      <dgm:spPr/>
      <dgm:t>
        <a:bodyPr/>
        <a:lstStyle/>
        <a:p>
          <a:endParaRPr lang="en-US"/>
        </a:p>
      </dgm:t>
    </dgm:pt>
    <dgm:pt modelId="{4089D9B5-5D84-4D13-9643-FB53789693EE}" type="pres">
      <dgm:prSet presAssocID="{6C7AE183-15F5-40AA-88D5-4C2B2DDE6483}" presName="hierRoot3" presStyleCnt="0"/>
      <dgm:spPr/>
      <dgm:t>
        <a:bodyPr/>
        <a:lstStyle/>
        <a:p>
          <a:endParaRPr lang="en-US"/>
        </a:p>
      </dgm:t>
    </dgm:pt>
    <dgm:pt modelId="{B245F9ED-7639-4D58-AFDF-816AFAC8DF8D}" type="pres">
      <dgm:prSet presAssocID="{6C7AE183-15F5-40AA-88D5-4C2B2DDE6483}" presName="composite3" presStyleCnt="0"/>
      <dgm:spPr/>
      <dgm:t>
        <a:bodyPr/>
        <a:lstStyle/>
        <a:p>
          <a:endParaRPr lang="en-US"/>
        </a:p>
      </dgm:t>
    </dgm:pt>
    <dgm:pt modelId="{C8B1E582-BA2B-4556-A829-33558C27E099}" type="pres">
      <dgm:prSet presAssocID="{6C7AE183-15F5-40AA-88D5-4C2B2DDE6483}" presName="background3" presStyleLbl="node3" presStyleIdx="5" presStyleCnt="10"/>
      <dgm:spPr/>
      <dgm:t>
        <a:bodyPr/>
        <a:lstStyle/>
        <a:p>
          <a:endParaRPr lang="en-US"/>
        </a:p>
      </dgm:t>
    </dgm:pt>
    <dgm:pt modelId="{3314D293-5500-4943-B8FD-9D99B1846B9D}" type="pres">
      <dgm:prSet presAssocID="{6C7AE183-15F5-40AA-88D5-4C2B2DDE6483}" presName="text3" presStyleLbl="fgAcc3" presStyleIdx="5" presStyleCnt="10">
        <dgm:presLayoutVars>
          <dgm:chPref val="3"/>
        </dgm:presLayoutVars>
      </dgm:prSet>
      <dgm:spPr/>
      <dgm:t>
        <a:bodyPr/>
        <a:lstStyle/>
        <a:p>
          <a:endParaRPr lang="en-US"/>
        </a:p>
      </dgm:t>
    </dgm:pt>
    <dgm:pt modelId="{21DE0A78-AD5C-498C-BB91-B57A72508E42}" type="pres">
      <dgm:prSet presAssocID="{6C7AE183-15F5-40AA-88D5-4C2B2DDE6483}" presName="hierChild4" presStyleCnt="0"/>
      <dgm:spPr/>
      <dgm:t>
        <a:bodyPr/>
        <a:lstStyle/>
        <a:p>
          <a:endParaRPr lang="en-US"/>
        </a:p>
      </dgm:t>
    </dgm:pt>
    <dgm:pt modelId="{275FA681-5C99-4645-94ED-7FE6805161F2}" type="pres">
      <dgm:prSet presAssocID="{13F9833E-3B2F-4CC0-9BFA-6E296973D9F2}" presName="Name23" presStyleLbl="parChTrans1D4" presStyleIdx="2" presStyleCnt="3"/>
      <dgm:spPr/>
      <dgm:t>
        <a:bodyPr/>
        <a:lstStyle/>
        <a:p>
          <a:endParaRPr lang="en-US"/>
        </a:p>
      </dgm:t>
    </dgm:pt>
    <dgm:pt modelId="{8E176309-EDD1-433D-9796-C2F552BCE97A}" type="pres">
      <dgm:prSet presAssocID="{23499BCE-24C3-4D08-BD4C-915F5DB72BDE}" presName="hierRoot4" presStyleCnt="0"/>
      <dgm:spPr/>
      <dgm:t>
        <a:bodyPr/>
        <a:lstStyle/>
        <a:p>
          <a:endParaRPr lang="en-US"/>
        </a:p>
      </dgm:t>
    </dgm:pt>
    <dgm:pt modelId="{9B2D6373-CDCF-4180-861C-6288DF51608F}" type="pres">
      <dgm:prSet presAssocID="{23499BCE-24C3-4D08-BD4C-915F5DB72BDE}" presName="composite4" presStyleCnt="0"/>
      <dgm:spPr/>
      <dgm:t>
        <a:bodyPr/>
        <a:lstStyle/>
        <a:p>
          <a:endParaRPr lang="en-US"/>
        </a:p>
      </dgm:t>
    </dgm:pt>
    <dgm:pt modelId="{6CEADCD8-8ABA-4D2E-B82E-9A92E72B6E46}" type="pres">
      <dgm:prSet presAssocID="{23499BCE-24C3-4D08-BD4C-915F5DB72BDE}" presName="background4" presStyleLbl="node4" presStyleIdx="2" presStyleCnt="3"/>
      <dgm:spPr/>
      <dgm:t>
        <a:bodyPr/>
        <a:lstStyle/>
        <a:p>
          <a:endParaRPr lang="en-US"/>
        </a:p>
      </dgm:t>
    </dgm:pt>
    <dgm:pt modelId="{294953A0-3818-469A-9ECC-21162BA88005}" type="pres">
      <dgm:prSet presAssocID="{23499BCE-24C3-4D08-BD4C-915F5DB72BDE}" presName="text4" presStyleLbl="fgAcc4" presStyleIdx="2" presStyleCnt="3">
        <dgm:presLayoutVars>
          <dgm:chPref val="3"/>
        </dgm:presLayoutVars>
      </dgm:prSet>
      <dgm:spPr/>
      <dgm:t>
        <a:bodyPr/>
        <a:lstStyle/>
        <a:p>
          <a:endParaRPr lang="en-US"/>
        </a:p>
      </dgm:t>
    </dgm:pt>
    <dgm:pt modelId="{6E11D4C1-9D17-477A-B364-9BDC0271C799}" type="pres">
      <dgm:prSet presAssocID="{23499BCE-24C3-4D08-BD4C-915F5DB72BDE}" presName="hierChild5" presStyleCnt="0"/>
      <dgm:spPr/>
      <dgm:t>
        <a:bodyPr/>
        <a:lstStyle/>
        <a:p>
          <a:endParaRPr lang="en-US"/>
        </a:p>
      </dgm:t>
    </dgm:pt>
    <dgm:pt modelId="{8958162D-8EB8-4E02-8D01-AF78C36CFAD1}" type="pres">
      <dgm:prSet presAssocID="{5F401E07-D524-42DF-8B5F-F4D59ED2632B}" presName="Name10" presStyleLbl="parChTrans1D2" presStyleIdx="3" presStyleCnt="6"/>
      <dgm:spPr/>
      <dgm:t>
        <a:bodyPr/>
        <a:lstStyle/>
        <a:p>
          <a:endParaRPr lang="en-US"/>
        </a:p>
      </dgm:t>
    </dgm:pt>
    <dgm:pt modelId="{E3C789FC-6E08-4320-B790-6B73D7601F98}" type="pres">
      <dgm:prSet presAssocID="{659DE962-376D-46F8-97F7-680FBA00FE60}" presName="hierRoot2" presStyleCnt="0"/>
      <dgm:spPr/>
      <dgm:t>
        <a:bodyPr/>
        <a:lstStyle/>
        <a:p>
          <a:endParaRPr lang="en-US"/>
        </a:p>
      </dgm:t>
    </dgm:pt>
    <dgm:pt modelId="{AC29B434-9FFC-4F28-94CC-F2C7DF154ABA}" type="pres">
      <dgm:prSet presAssocID="{659DE962-376D-46F8-97F7-680FBA00FE60}" presName="composite2" presStyleCnt="0"/>
      <dgm:spPr/>
      <dgm:t>
        <a:bodyPr/>
        <a:lstStyle/>
        <a:p>
          <a:endParaRPr lang="en-US"/>
        </a:p>
      </dgm:t>
    </dgm:pt>
    <dgm:pt modelId="{4D6E706E-F9FE-4982-A1F5-B579C3339C35}" type="pres">
      <dgm:prSet presAssocID="{659DE962-376D-46F8-97F7-680FBA00FE60}" presName="background2" presStyleLbl="node2" presStyleIdx="3" presStyleCnt="6"/>
      <dgm:spPr/>
      <dgm:t>
        <a:bodyPr/>
        <a:lstStyle/>
        <a:p>
          <a:endParaRPr lang="en-US"/>
        </a:p>
      </dgm:t>
    </dgm:pt>
    <dgm:pt modelId="{1E6C57B6-E261-4C67-945E-3F72FC97EC18}" type="pres">
      <dgm:prSet presAssocID="{659DE962-376D-46F8-97F7-680FBA00FE60}" presName="text2" presStyleLbl="fgAcc2" presStyleIdx="3" presStyleCnt="6">
        <dgm:presLayoutVars>
          <dgm:chPref val="3"/>
        </dgm:presLayoutVars>
      </dgm:prSet>
      <dgm:spPr/>
      <dgm:t>
        <a:bodyPr/>
        <a:lstStyle/>
        <a:p>
          <a:endParaRPr lang="en-US"/>
        </a:p>
      </dgm:t>
    </dgm:pt>
    <dgm:pt modelId="{1CCECEFC-EF72-4D6B-A785-72105D7E7E7A}" type="pres">
      <dgm:prSet presAssocID="{659DE962-376D-46F8-97F7-680FBA00FE60}" presName="hierChild3" presStyleCnt="0"/>
      <dgm:spPr/>
      <dgm:t>
        <a:bodyPr/>
        <a:lstStyle/>
        <a:p>
          <a:endParaRPr lang="en-US"/>
        </a:p>
      </dgm:t>
    </dgm:pt>
    <dgm:pt modelId="{79B3C5A1-A25A-489C-9363-C6EC1C6B5636}" type="pres">
      <dgm:prSet presAssocID="{5FFBD3A0-E679-475C-B980-6B831C981A32}" presName="Name17" presStyleLbl="parChTrans1D3" presStyleIdx="6" presStyleCnt="10"/>
      <dgm:spPr/>
      <dgm:t>
        <a:bodyPr/>
        <a:lstStyle/>
        <a:p>
          <a:endParaRPr lang="en-US"/>
        </a:p>
      </dgm:t>
    </dgm:pt>
    <dgm:pt modelId="{1067B875-7630-4C29-9223-4B1CB6916756}" type="pres">
      <dgm:prSet presAssocID="{1BB3A6FD-68BC-4F29-B328-F3E75E816FAC}" presName="hierRoot3" presStyleCnt="0"/>
      <dgm:spPr/>
      <dgm:t>
        <a:bodyPr/>
        <a:lstStyle/>
        <a:p>
          <a:endParaRPr lang="en-US"/>
        </a:p>
      </dgm:t>
    </dgm:pt>
    <dgm:pt modelId="{B37DBDE4-E7F8-4A58-BAB6-FCD4BEE479CA}" type="pres">
      <dgm:prSet presAssocID="{1BB3A6FD-68BC-4F29-B328-F3E75E816FAC}" presName="composite3" presStyleCnt="0"/>
      <dgm:spPr/>
      <dgm:t>
        <a:bodyPr/>
        <a:lstStyle/>
        <a:p>
          <a:endParaRPr lang="en-US"/>
        </a:p>
      </dgm:t>
    </dgm:pt>
    <dgm:pt modelId="{04782A32-B591-486E-8E1A-2B288C002198}" type="pres">
      <dgm:prSet presAssocID="{1BB3A6FD-68BC-4F29-B328-F3E75E816FAC}" presName="background3" presStyleLbl="node3" presStyleIdx="6" presStyleCnt="10"/>
      <dgm:spPr/>
      <dgm:t>
        <a:bodyPr/>
        <a:lstStyle/>
        <a:p>
          <a:endParaRPr lang="en-US"/>
        </a:p>
      </dgm:t>
    </dgm:pt>
    <dgm:pt modelId="{6850A817-CE9A-4224-8A87-C8525046CFAE}" type="pres">
      <dgm:prSet presAssocID="{1BB3A6FD-68BC-4F29-B328-F3E75E816FAC}" presName="text3" presStyleLbl="fgAcc3" presStyleIdx="6" presStyleCnt="10" custLinFactNeighborX="-3160" custLinFactNeighborY="1659">
        <dgm:presLayoutVars>
          <dgm:chPref val="3"/>
        </dgm:presLayoutVars>
      </dgm:prSet>
      <dgm:spPr/>
      <dgm:t>
        <a:bodyPr/>
        <a:lstStyle/>
        <a:p>
          <a:endParaRPr lang="en-US"/>
        </a:p>
      </dgm:t>
    </dgm:pt>
    <dgm:pt modelId="{D11F00F9-CD07-4E21-9EC4-A4D569BB6279}" type="pres">
      <dgm:prSet presAssocID="{1BB3A6FD-68BC-4F29-B328-F3E75E816FAC}" presName="hierChild4" presStyleCnt="0"/>
      <dgm:spPr/>
      <dgm:t>
        <a:bodyPr/>
        <a:lstStyle/>
        <a:p>
          <a:endParaRPr lang="en-US"/>
        </a:p>
      </dgm:t>
    </dgm:pt>
    <dgm:pt modelId="{72C15A06-5F08-41D8-8F37-B6FDCF9BDC22}" type="pres">
      <dgm:prSet presAssocID="{74F71E88-8AEE-451A-A4F5-D4154C1A5896}" presName="Name17" presStyleLbl="parChTrans1D3" presStyleIdx="7" presStyleCnt="10"/>
      <dgm:spPr/>
      <dgm:t>
        <a:bodyPr/>
        <a:lstStyle/>
        <a:p>
          <a:endParaRPr lang="en-US"/>
        </a:p>
      </dgm:t>
    </dgm:pt>
    <dgm:pt modelId="{647DE943-4438-4B0C-940A-6F040D19000A}" type="pres">
      <dgm:prSet presAssocID="{1BB7C9FF-FDE5-4099-8F8F-A80597EFB9CB}" presName="hierRoot3" presStyleCnt="0"/>
      <dgm:spPr/>
      <dgm:t>
        <a:bodyPr/>
        <a:lstStyle/>
        <a:p>
          <a:endParaRPr lang="en-US"/>
        </a:p>
      </dgm:t>
    </dgm:pt>
    <dgm:pt modelId="{04D06B82-18E5-43F0-87EE-4D67B70BEDA7}" type="pres">
      <dgm:prSet presAssocID="{1BB7C9FF-FDE5-4099-8F8F-A80597EFB9CB}" presName="composite3" presStyleCnt="0"/>
      <dgm:spPr/>
      <dgm:t>
        <a:bodyPr/>
        <a:lstStyle/>
        <a:p>
          <a:endParaRPr lang="en-US"/>
        </a:p>
      </dgm:t>
    </dgm:pt>
    <dgm:pt modelId="{FA65711F-0884-43E6-ACAB-BC27A7F1FD37}" type="pres">
      <dgm:prSet presAssocID="{1BB7C9FF-FDE5-4099-8F8F-A80597EFB9CB}" presName="background3" presStyleLbl="node3" presStyleIdx="7" presStyleCnt="10"/>
      <dgm:spPr/>
      <dgm:t>
        <a:bodyPr/>
        <a:lstStyle/>
        <a:p>
          <a:endParaRPr lang="en-US"/>
        </a:p>
      </dgm:t>
    </dgm:pt>
    <dgm:pt modelId="{90EF7758-58F9-4975-A49E-CCBD52BB9FED}" type="pres">
      <dgm:prSet presAssocID="{1BB7C9FF-FDE5-4099-8F8F-A80597EFB9CB}" presName="text3" presStyleLbl="fgAcc3" presStyleIdx="7" presStyleCnt="10">
        <dgm:presLayoutVars>
          <dgm:chPref val="3"/>
        </dgm:presLayoutVars>
      </dgm:prSet>
      <dgm:spPr/>
      <dgm:t>
        <a:bodyPr/>
        <a:lstStyle/>
        <a:p>
          <a:endParaRPr lang="en-US"/>
        </a:p>
      </dgm:t>
    </dgm:pt>
    <dgm:pt modelId="{54FD18D3-98C5-413B-A718-95698A688617}" type="pres">
      <dgm:prSet presAssocID="{1BB7C9FF-FDE5-4099-8F8F-A80597EFB9CB}" presName="hierChild4" presStyleCnt="0"/>
      <dgm:spPr/>
      <dgm:t>
        <a:bodyPr/>
        <a:lstStyle/>
        <a:p>
          <a:endParaRPr lang="en-US"/>
        </a:p>
      </dgm:t>
    </dgm:pt>
    <dgm:pt modelId="{77AACC8A-A84A-4C6E-96CF-34E6565FC4BD}" type="pres">
      <dgm:prSet presAssocID="{A6F22D05-E10E-4D00-83DC-D249D915B8F8}" presName="Name10" presStyleLbl="parChTrans1D2" presStyleIdx="4" presStyleCnt="6"/>
      <dgm:spPr/>
      <dgm:t>
        <a:bodyPr/>
        <a:lstStyle/>
        <a:p>
          <a:endParaRPr lang="en-US"/>
        </a:p>
      </dgm:t>
    </dgm:pt>
    <dgm:pt modelId="{3FD50520-77FA-4300-9F4B-21A2156C703C}" type="pres">
      <dgm:prSet presAssocID="{7BD013EA-8642-41B7-AE6F-307CEF6992B9}" presName="hierRoot2" presStyleCnt="0"/>
      <dgm:spPr/>
      <dgm:t>
        <a:bodyPr/>
        <a:lstStyle/>
        <a:p>
          <a:endParaRPr lang="en-US"/>
        </a:p>
      </dgm:t>
    </dgm:pt>
    <dgm:pt modelId="{2CE5FB20-2297-4437-BDBD-BB252BEECFB2}" type="pres">
      <dgm:prSet presAssocID="{7BD013EA-8642-41B7-AE6F-307CEF6992B9}" presName="composite2" presStyleCnt="0"/>
      <dgm:spPr/>
      <dgm:t>
        <a:bodyPr/>
        <a:lstStyle/>
        <a:p>
          <a:endParaRPr lang="en-US"/>
        </a:p>
      </dgm:t>
    </dgm:pt>
    <dgm:pt modelId="{91E9F3B9-2533-4B2C-942D-0532C8085440}" type="pres">
      <dgm:prSet presAssocID="{7BD013EA-8642-41B7-AE6F-307CEF6992B9}" presName="background2" presStyleLbl="node2" presStyleIdx="4" presStyleCnt="6"/>
      <dgm:spPr/>
      <dgm:t>
        <a:bodyPr/>
        <a:lstStyle/>
        <a:p>
          <a:endParaRPr lang="en-US"/>
        </a:p>
      </dgm:t>
    </dgm:pt>
    <dgm:pt modelId="{46DB7666-6AC0-478A-B860-BF8D155C9F6F}" type="pres">
      <dgm:prSet presAssocID="{7BD013EA-8642-41B7-AE6F-307CEF6992B9}" presName="text2" presStyleLbl="fgAcc2" presStyleIdx="4" presStyleCnt="6" custLinFactNeighborX="2988">
        <dgm:presLayoutVars>
          <dgm:chPref val="3"/>
        </dgm:presLayoutVars>
      </dgm:prSet>
      <dgm:spPr/>
      <dgm:t>
        <a:bodyPr/>
        <a:lstStyle/>
        <a:p>
          <a:endParaRPr lang="en-US"/>
        </a:p>
      </dgm:t>
    </dgm:pt>
    <dgm:pt modelId="{CC39630E-BA12-478F-B851-C9432478645C}" type="pres">
      <dgm:prSet presAssocID="{7BD013EA-8642-41B7-AE6F-307CEF6992B9}" presName="hierChild3" presStyleCnt="0"/>
      <dgm:spPr/>
      <dgm:t>
        <a:bodyPr/>
        <a:lstStyle/>
        <a:p>
          <a:endParaRPr lang="en-US"/>
        </a:p>
      </dgm:t>
    </dgm:pt>
    <dgm:pt modelId="{0C176365-5E04-419B-8067-EA61669E7343}" type="pres">
      <dgm:prSet presAssocID="{882249DF-FD7F-41A9-A9DF-F9792B4D7E31}" presName="Name17" presStyleLbl="parChTrans1D3" presStyleIdx="8" presStyleCnt="10"/>
      <dgm:spPr/>
      <dgm:t>
        <a:bodyPr/>
        <a:lstStyle/>
        <a:p>
          <a:endParaRPr lang="en-US"/>
        </a:p>
      </dgm:t>
    </dgm:pt>
    <dgm:pt modelId="{67F82C7C-F85C-47DA-B567-A4214A616A22}" type="pres">
      <dgm:prSet presAssocID="{22CC638E-2B10-4D11-A62E-40F697ADADF4}" presName="hierRoot3" presStyleCnt="0"/>
      <dgm:spPr/>
      <dgm:t>
        <a:bodyPr/>
        <a:lstStyle/>
        <a:p>
          <a:endParaRPr lang="en-US"/>
        </a:p>
      </dgm:t>
    </dgm:pt>
    <dgm:pt modelId="{4C239095-77F6-4955-8D72-55D2D4F73843}" type="pres">
      <dgm:prSet presAssocID="{22CC638E-2B10-4D11-A62E-40F697ADADF4}" presName="composite3" presStyleCnt="0"/>
      <dgm:spPr/>
      <dgm:t>
        <a:bodyPr/>
        <a:lstStyle/>
        <a:p>
          <a:endParaRPr lang="en-US"/>
        </a:p>
      </dgm:t>
    </dgm:pt>
    <dgm:pt modelId="{11FE2AAD-CB55-42A4-935D-06EA6AE3F41C}" type="pres">
      <dgm:prSet presAssocID="{22CC638E-2B10-4D11-A62E-40F697ADADF4}" presName="background3" presStyleLbl="node3" presStyleIdx="8" presStyleCnt="10"/>
      <dgm:spPr/>
      <dgm:t>
        <a:bodyPr/>
        <a:lstStyle/>
        <a:p>
          <a:endParaRPr lang="en-US"/>
        </a:p>
      </dgm:t>
    </dgm:pt>
    <dgm:pt modelId="{766A85CC-9D4E-402B-A306-B80764BC12D1}" type="pres">
      <dgm:prSet presAssocID="{22CC638E-2B10-4D11-A62E-40F697ADADF4}" presName="text3" presStyleLbl="fgAcc3" presStyleIdx="8" presStyleCnt="10">
        <dgm:presLayoutVars>
          <dgm:chPref val="3"/>
        </dgm:presLayoutVars>
      </dgm:prSet>
      <dgm:spPr/>
      <dgm:t>
        <a:bodyPr/>
        <a:lstStyle/>
        <a:p>
          <a:endParaRPr lang="en-US"/>
        </a:p>
      </dgm:t>
    </dgm:pt>
    <dgm:pt modelId="{1030E82E-21F2-4734-A64A-A78A5DB799BF}" type="pres">
      <dgm:prSet presAssocID="{22CC638E-2B10-4D11-A62E-40F697ADADF4}" presName="hierChild4" presStyleCnt="0"/>
      <dgm:spPr/>
      <dgm:t>
        <a:bodyPr/>
        <a:lstStyle/>
        <a:p>
          <a:endParaRPr lang="en-US"/>
        </a:p>
      </dgm:t>
    </dgm:pt>
    <dgm:pt modelId="{A07D5273-7860-4FDA-95B2-340857690BEB}" type="pres">
      <dgm:prSet presAssocID="{23DB8AB1-34EE-42F0-AAF7-81EA4F7FD9E8}" presName="Name10" presStyleLbl="parChTrans1D2" presStyleIdx="5" presStyleCnt="6"/>
      <dgm:spPr/>
      <dgm:t>
        <a:bodyPr/>
        <a:lstStyle/>
        <a:p>
          <a:endParaRPr lang="en-US"/>
        </a:p>
      </dgm:t>
    </dgm:pt>
    <dgm:pt modelId="{DB5E03B0-377D-4A22-A610-E6826111EC17}" type="pres">
      <dgm:prSet presAssocID="{4FF025E5-78A6-4492-9668-7BCFCCF1C8C2}" presName="hierRoot2" presStyleCnt="0"/>
      <dgm:spPr/>
      <dgm:t>
        <a:bodyPr/>
        <a:lstStyle/>
        <a:p>
          <a:endParaRPr lang="en-US"/>
        </a:p>
      </dgm:t>
    </dgm:pt>
    <dgm:pt modelId="{BD700B87-0643-4BEC-BB86-3EF2CE121662}" type="pres">
      <dgm:prSet presAssocID="{4FF025E5-78A6-4492-9668-7BCFCCF1C8C2}" presName="composite2" presStyleCnt="0"/>
      <dgm:spPr/>
      <dgm:t>
        <a:bodyPr/>
        <a:lstStyle/>
        <a:p>
          <a:endParaRPr lang="en-US"/>
        </a:p>
      </dgm:t>
    </dgm:pt>
    <dgm:pt modelId="{6BBE0264-F3F8-40B8-8F5E-0DE5E886AE01}" type="pres">
      <dgm:prSet presAssocID="{4FF025E5-78A6-4492-9668-7BCFCCF1C8C2}" presName="background2" presStyleLbl="node2" presStyleIdx="5" presStyleCnt="6"/>
      <dgm:spPr/>
      <dgm:t>
        <a:bodyPr/>
        <a:lstStyle/>
        <a:p>
          <a:endParaRPr lang="en-US"/>
        </a:p>
      </dgm:t>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t>
        <a:bodyPr/>
        <a:lstStyle/>
        <a:p>
          <a:endParaRPr lang="en-US"/>
        </a:p>
      </dgm:t>
    </dgm:pt>
    <dgm:pt modelId="{0D0A54A2-A91F-4AFC-865F-3274EAE3468A}" type="pres">
      <dgm:prSet presAssocID="{4FF025E5-78A6-4492-9668-7BCFCCF1C8C2}" presName="hierChild3" presStyleCnt="0"/>
      <dgm:spPr/>
      <dgm:t>
        <a:bodyPr/>
        <a:lstStyle/>
        <a:p>
          <a:endParaRPr lang="en-US"/>
        </a:p>
      </dgm:t>
    </dgm:pt>
    <dgm:pt modelId="{EFFE5447-F6EC-4A14-9F9E-FC9EEBEBBF30}" type="pres">
      <dgm:prSet presAssocID="{9CA8B8F4-FAAC-4173-9A8C-F99636DAA9ED}" presName="Name17" presStyleLbl="parChTrans1D3" presStyleIdx="9" presStyleCnt="10"/>
      <dgm:spPr/>
      <dgm:t>
        <a:bodyPr/>
        <a:lstStyle/>
        <a:p>
          <a:endParaRPr lang="en-US"/>
        </a:p>
      </dgm:t>
    </dgm:pt>
    <dgm:pt modelId="{C75F987D-4D1D-421B-A4A6-583A4507DB65}" type="pres">
      <dgm:prSet presAssocID="{E4F5F0B5-1F68-4E5A-A4E0-B091C7E212B2}" presName="hierRoot3" presStyleCnt="0"/>
      <dgm:spPr/>
      <dgm:t>
        <a:bodyPr/>
        <a:lstStyle/>
        <a:p>
          <a:endParaRPr lang="en-US"/>
        </a:p>
      </dgm:t>
    </dgm:pt>
    <dgm:pt modelId="{7631ACC7-996D-4A96-AD50-2D695F84EAEA}" type="pres">
      <dgm:prSet presAssocID="{E4F5F0B5-1F68-4E5A-A4E0-B091C7E212B2}" presName="composite3" presStyleCnt="0"/>
      <dgm:spPr/>
      <dgm:t>
        <a:bodyPr/>
        <a:lstStyle/>
        <a:p>
          <a:endParaRPr lang="en-US"/>
        </a:p>
      </dgm:t>
    </dgm:pt>
    <dgm:pt modelId="{91B5F7C8-823F-4F8C-95EE-9342D540B74E}" type="pres">
      <dgm:prSet presAssocID="{E4F5F0B5-1F68-4E5A-A4E0-B091C7E212B2}" presName="background3" presStyleLbl="node3" presStyleIdx="9" presStyleCnt="10"/>
      <dgm:spPr/>
      <dgm:t>
        <a:bodyPr/>
        <a:lstStyle/>
        <a:p>
          <a:endParaRPr lang="en-US"/>
        </a:p>
      </dgm:t>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t>
        <a:bodyPr/>
        <a:lstStyle/>
        <a:p>
          <a:endParaRPr lang="en-US"/>
        </a:p>
      </dgm:t>
    </dgm:pt>
    <dgm:pt modelId="{10BEFC46-3E73-4170-AB1E-075AB36744E8}" type="pres">
      <dgm:prSet presAssocID="{E4F5F0B5-1F68-4E5A-A4E0-B091C7E212B2}" presName="hierChild4" presStyleCnt="0"/>
      <dgm:spPr/>
      <dgm:t>
        <a:bodyPr/>
        <a:lstStyle/>
        <a:p>
          <a:endParaRPr lang="en-US"/>
        </a:p>
      </dgm:t>
    </dgm:pt>
  </dgm:ptLst>
  <dgm:cxnLst>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E6977DEE-0CF3-45CB-B35D-9EDFA85512A4}" srcId="{8D899043-0061-40ED-BCEB-FFAF3CB84222}" destId="{ED651CC4-BF14-4000-8BA3-A513C0E19DBB}" srcOrd="1" destOrd="0" parTransId="{21E2ABC6-D2EC-4268-A993-3918F9CC77DF}" sibTransId="{B417AE0C-F0EF-4AA9-BFA3-7CE808166F2B}"/>
    <dgm:cxn modelId="{6449ABE0-5E30-4060-9135-4D3709777510}" type="presOf" srcId="{5FFBD3A0-E679-475C-B980-6B831C981A32}" destId="{79B3C5A1-A25A-489C-9363-C6EC1C6B5636}"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A483FC1C-4BD3-4323-8A72-BD67EEB73207}" type="presOf" srcId="{21E2ABC6-D2EC-4268-A993-3918F9CC77DF}" destId="{E4F41581-A1AE-4D11-917D-40CFE1E919C8}"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238E6484-ADFB-4F03-91EC-DC9ACBE04B70}" type="presOf" srcId="{4FF025E5-78A6-4492-9668-7BCFCCF1C8C2}" destId="{CD4427C3-A1C9-479C-AE53-47D254A8E47B}"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725E3CC7-0469-43EA-8FAE-A9B237FAC7BD}" type="presOf" srcId="{3E563A3B-058F-492F-8EF5-C264B480D57C}" destId="{A88A5124-7C22-45DA-97EC-2BCE8F015D5A}" srcOrd="0" destOrd="0" presId="urn:microsoft.com/office/officeart/2005/8/layout/hierarchy1"/>
    <dgm:cxn modelId="{DCA75201-D7DE-4F3E-BBB7-5171B8A09601}" srcId="{6BCE5774-1C0B-4A5E-BE86-D6892A3FB562}" destId="{4FF025E5-78A6-4492-9668-7BCFCCF1C8C2}" srcOrd="4" destOrd="0" parTransId="{23DB8AB1-34EE-42F0-AAF7-81EA4F7FD9E8}" sibTransId="{BD18B6AA-6917-4B57-9BF5-B730FD3035BB}"/>
    <dgm:cxn modelId="{92C0FC0A-2F02-49CD-86E0-15FFE0B851F9}" type="presOf" srcId="{659DE962-376D-46F8-97F7-680FBA00FE60}" destId="{1E6C57B6-E261-4C67-945E-3F72FC97EC18}" srcOrd="0" destOrd="0" presId="urn:microsoft.com/office/officeart/2005/8/layout/hierarchy1"/>
    <dgm:cxn modelId="{39C41DF5-527F-4B2F-93FE-67D4597307D0}" srcId="{6BCE5774-1C0B-4A5E-BE86-D6892A3FB562}" destId="{CBF1AA2B-DEC2-4782-83EC-EFFB910E60E3}" srcOrd="1" destOrd="0" parTransId="{CDE7D317-876B-4244-BD7F-C5C2DFBB9D47}" sibTransId="{0B56F4FC-E63F-452A-A655-622015C96655}"/>
    <dgm:cxn modelId="{0BB18576-06FC-40A7-A380-C66020794890}" type="presOf" srcId="{22CC638E-2B10-4D11-A62E-40F697ADADF4}" destId="{766A85CC-9D4E-402B-A306-B80764BC12D1}" srcOrd="0" destOrd="0" presId="urn:microsoft.com/office/officeart/2005/8/layout/hierarchy1"/>
    <dgm:cxn modelId="{7BEAA394-6B85-4121-9544-3172181900CA}" type="presOf" srcId="{EA428C3B-E29F-495F-A47A-DEBDC7C23A8B}" destId="{DFB938E7-FE74-46B8-99E1-ABADB41BE60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A7D3E655-3D38-41BC-824A-5101A0347B34}" type="presOf" srcId="{80B6051F-BDEC-45F5-8DAA-156DE1A3250A}" destId="{7A2E2483-F458-416A-BC51-58F1A1DFA90B}" srcOrd="0" destOrd="0" presId="urn:microsoft.com/office/officeart/2005/8/layout/hierarchy1"/>
    <dgm:cxn modelId="{0EB1B6BE-EB7A-45B8-BF69-73982CB489DC}" srcId="{8D899043-0061-40ED-BCEB-FFAF3CB84222}" destId="{D1D4598B-FA1C-422B-9A3D-B173A140227D}" srcOrd="0" destOrd="0" parTransId="{3254A2F2-954C-4CBC-98B7-193E2E8867C3}" sibTransId="{428F3895-7E46-4CEA-B703-40E7EBED29C1}"/>
    <dgm:cxn modelId="{80D9B0E6-73D5-4B49-812E-87A894E6271D}" type="presOf" srcId="{F79C8EAE-C1A0-4C66-8BAA-781F4629DD52}" destId="{602FDF71-1BA5-433A-829E-C7BC4D4A3891}" srcOrd="0" destOrd="0" presId="urn:microsoft.com/office/officeart/2005/8/layout/hierarchy1"/>
    <dgm:cxn modelId="{491C9478-E801-4E95-9D8B-B079C161F7A2}" srcId="{7BD013EA-8642-41B7-AE6F-307CEF6992B9}" destId="{22CC638E-2B10-4D11-A62E-40F697ADADF4}" srcOrd="0" destOrd="0" parTransId="{882249DF-FD7F-41A9-A9DF-F9792B4D7E31}" sibTransId="{7A86072E-5D18-422F-A7F2-449B866660A6}"/>
    <dgm:cxn modelId="{D26D72FC-F8A4-4CDD-B72B-E3D1F599FEF8}" type="presOf" srcId="{ED651CC4-BF14-4000-8BA3-A513C0E19DBB}" destId="{A3D7F9BB-6099-4DB7-8119-4AE07E2BBE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7AE6BAE8-AD67-459A-9CBE-5636015ED671}" type="presOf" srcId="{F787ACD8-0CB6-43E1-9F4B-731D9B05FEE5}" destId="{50149DEE-DB36-4E2B-9799-AF911D080DB8}" srcOrd="0" destOrd="0" presId="urn:microsoft.com/office/officeart/2005/8/layout/hierarchy1"/>
    <dgm:cxn modelId="{EE019A5D-1331-4380-B6F9-A85175D145E5}" srcId="{659DE962-376D-46F8-97F7-680FBA00FE60}" destId="{1BB3A6FD-68BC-4F29-B328-F3E75E816FAC}" srcOrd="0" destOrd="0" parTransId="{5FFBD3A0-E679-475C-B980-6B831C981A32}" sibTransId="{BE36E7FD-E2A5-4E9C-B8A6-34D2824A25F8}"/>
    <dgm:cxn modelId="{DF5A3B21-7735-4D4B-ABEC-EA76C8BB664E}" type="presOf" srcId="{E4B65D87-7C33-4E93-A32D-107DC7265D3F}" destId="{2A7E3563-C463-42A3-BA56-0E9726716CF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A74790C9-4A8E-4604-9DD4-EA035C2768B7}" type="presOf" srcId="{DD06E4A2-6B74-475F-9BBB-CABF1C757F39}" destId="{41928D79-E717-40AD-A5A5-534105EBFE89}" srcOrd="0" destOrd="0" presId="urn:microsoft.com/office/officeart/2005/8/layout/hierarchy1"/>
    <dgm:cxn modelId="{A08BEEDD-962B-425A-BDF5-C524D9B62289}" type="presOf" srcId="{AE5E403C-FD26-4857-8259-4D01E3DFB0E0}" destId="{F0758A95-F632-4C15-9D5F-0CE1317FD180}"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34535908-7901-459F-AEBA-6E72C784AD7A}" type="presOf" srcId="{6C7AE183-15F5-40AA-88D5-4C2B2DDE6483}" destId="{3314D293-5500-4943-B8FD-9D99B1846B9D}"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3E78BA75-C77F-4504-BF4E-E4591B60C840}" type="presOf" srcId="{EB1BF356-65C7-4C4A-B116-78EEE5D087AD}" destId="{C8BE2392-6636-46C3-AC57-3B8634CD0FC5}" srcOrd="0" destOrd="0" presId="urn:microsoft.com/office/officeart/2005/8/layout/hierarchy1"/>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64B73BDA-AD9B-4B95-9C24-F50FCE41A4ED}" srcId="{F787ACD8-0CB6-43E1-9F4B-731D9B05FEE5}" destId="{F7E898D0-4DB2-4490-8D8D-59508926B5A8}" srcOrd="0" destOrd="0" parTransId="{AE5E403C-FD26-4857-8259-4D01E3DFB0E0}" sibTransId="{608F6B84-BD32-4C03-BAA7-6668C0186183}"/>
    <dgm:cxn modelId="{0EF0971E-73F2-4F2B-85C1-CD905C46F865}" srcId="{F7E898D0-4DB2-4490-8D8D-59508926B5A8}" destId="{F79C8EAE-C1A0-4C66-8BAA-781F4629DD52}" srcOrd="0" destOrd="0" parTransId="{3E563A3B-058F-492F-8EF5-C264B480D57C}" sibTransId="{1692E2D9-2B05-41E8-AB52-212DC2A826F1}"/>
    <dgm:cxn modelId="{C9D34634-3DFF-4D53-9B42-AD6A7672E06C}" type="presOf" srcId="{CFAC7214-899D-473C-9C46-1B5D1A9EB572}" destId="{7FC470FA-BB95-4BC5-A57E-0CD22ACBA537}"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68911584-F65E-422B-A2C6-F7F86C2ABF0B}" type="presOf" srcId="{23499BCE-24C3-4D08-BD4C-915F5DB72BDE}" destId="{294953A0-3818-469A-9ECC-21162BA88005}"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4F1246F-7194-486E-951F-8841500FA758}" type="presOf" srcId="{CDE7D317-876B-4244-BD7F-C5C2DFBB9D47}" destId="{9FA1D4DC-AE81-4458-854D-D8D3EDB8AF7E}"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DB9F632D-E29A-4C6B-8DFC-463B66ACB628}" srcId="{8D899043-0061-40ED-BCEB-FFAF3CB84222}" destId="{80B6051F-BDEC-45F5-8DAA-156DE1A3250A}" srcOrd="2" destOrd="0" parTransId="{EB1BF356-65C7-4C4A-B116-78EEE5D087AD}" sibTransId="{6B2DFE2F-BC62-4048-B342-AC21E31CC9B9}"/>
    <dgm:cxn modelId="{C3D6060E-185D-403F-9627-2F85CC06D19F}" type="presOf" srcId="{ABB167F8-F2D3-4E6C-874E-84A4C616F722}" destId="{8D718F0D-02DE-4452-918E-567C2A4AEE3E}"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512B0929-85AA-4083-96E9-46686D963764}" type="presOf" srcId="{74F71E88-8AEE-451A-A4F5-D4154C1A5896}" destId="{72C15A06-5F08-41D8-8F37-B6FDCF9BDC22}" srcOrd="0" destOrd="0" presId="urn:microsoft.com/office/officeart/2005/8/layout/hierarchy1"/>
    <dgm:cxn modelId="{460E9230-9330-4FF3-B9E7-5FFFEF72F641}" srcId="{6BCE5774-1C0B-4A5E-BE86-D6892A3FB562}" destId="{F787ACD8-0CB6-43E1-9F4B-731D9B05FEE5}" srcOrd="0" destOrd="0" parTransId="{0FF3BBF9-264C-42ED-A658-96FC119CF5CD}" sibTransId="{4C027011-6E09-4C72-94C8-9E65D13A490F}"/>
    <dgm:cxn modelId="{CE9C5B2B-2E7B-4BF2-8680-6EA45FA3A4CE}" type="presOf" srcId="{7BD013EA-8642-41B7-AE6F-307CEF6992B9}" destId="{46DB7666-6AC0-478A-B860-BF8D155C9F6F}" srcOrd="0" destOrd="0" presId="urn:microsoft.com/office/officeart/2005/8/layout/hierarchy1"/>
    <dgm:cxn modelId="{EE46906A-B1B3-4ACD-9D27-653EAD921806}" type="presOf" srcId="{882249DF-FD7F-41A9-A9DF-F9792B4D7E31}" destId="{0C176365-5E04-419B-8067-EA61669E7343}"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0</xdr:rowOff>
    </xdr:from>
    <xdr:to>
      <xdr:col>9</xdr:col>
      <xdr:colOff>285750</xdr:colOff>
      <xdr:row>2</xdr:row>
      <xdr:rowOff>19050</xdr:rowOff>
    </xdr:to>
    <xdr:sp macro="" textlink="">
      <xdr:nvSpPr>
        <xdr:cNvPr id="1246" name="Rectangle 3"/>
        <xdr:cNvSpPr>
          <a:spLocks noChangeArrowheads="1"/>
        </xdr:cNvSpPr>
      </xdr:nvSpPr>
      <xdr:spPr bwMode="auto">
        <a:xfrm>
          <a:off x="952500" y="476250"/>
          <a:ext cx="6191250" cy="19050"/>
        </a:xfrm>
        <a:prstGeom prst="rect">
          <a:avLst/>
        </a:prstGeom>
        <a:solidFill>
          <a:srgbClr val="000000"/>
        </a:solidFill>
        <a:ln w="0">
          <a:noFill/>
          <a:miter lim="800000"/>
          <a:headEnd/>
          <a:tailEnd/>
        </a:ln>
      </xdr:spPr>
    </xdr:sp>
    <xdr:clientData/>
  </xdr:twoCellAnchor>
  <xdr:twoCellAnchor>
    <xdr:from>
      <xdr:col>1</xdr:col>
      <xdr:colOff>190500</xdr:colOff>
      <xdr:row>64</xdr:row>
      <xdr:rowOff>0</xdr:rowOff>
    </xdr:from>
    <xdr:to>
      <xdr:col>9</xdr:col>
      <xdr:colOff>409575</xdr:colOff>
      <xdr:row>64</xdr:row>
      <xdr:rowOff>19050</xdr:rowOff>
    </xdr:to>
    <xdr:sp macro="" textlink="">
      <xdr:nvSpPr>
        <xdr:cNvPr id="1247" name="Rectangle 1"/>
        <xdr:cNvSpPr>
          <a:spLocks noChangeArrowheads="1"/>
        </xdr:cNvSpPr>
      </xdr:nvSpPr>
      <xdr:spPr bwMode="auto">
        <a:xfrm>
          <a:off x="952500" y="15335250"/>
          <a:ext cx="6315075" cy="19050"/>
        </a:xfrm>
        <a:prstGeom prst="rect">
          <a:avLst/>
        </a:prstGeom>
        <a:solidFill>
          <a:srgbClr val="000000"/>
        </a:solidFill>
        <a:ln w="0">
          <a:no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259080</xdr:colOff>
          <xdr:row>26</xdr:row>
          <xdr:rowOff>68580</xdr:rowOff>
        </xdr:from>
        <xdr:to>
          <xdr:col>7</xdr:col>
          <xdr:colOff>137160</xdr:colOff>
          <xdr:row>35</xdr:row>
          <xdr:rowOff>106680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180975</xdr:rowOff>
    </xdr:from>
    <xdr:to>
      <xdr:col>8</xdr:col>
      <xdr:colOff>581025</xdr:colOff>
      <xdr:row>57</xdr:row>
      <xdr:rowOff>161924</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13</xdr:col>
      <xdr:colOff>104775</xdr:colOff>
      <xdr:row>32</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68"/>
  <sheetViews>
    <sheetView topLeftCell="A37" workbookViewId="0">
      <selection activeCell="A51" sqref="A51:L51"/>
    </sheetView>
  </sheetViews>
  <sheetFormatPr defaultRowHeight="15"/>
  <sheetData>
    <row r="1" spans="1:12" ht="17.399999999999999">
      <c r="A1" s="1303" t="s">
        <v>728</v>
      </c>
      <c r="B1" s="1303"/>
      <c r="C1" s="1303"/>
      <c r="D1" s="1303"/>
      <c r="E1" s="1303"/>
      <c r="F1" s="1303"/>
      <c r="G1" s="1303"/>
      <c r="H1" s="1303"/>
      <c r="I1" s="1303"/>
      <c r="J1" s="1303"/>
      <c r="K1" s="1303"/>
      <c r="L1" s="1303"/>
    </row>
    <row r="2" spans="1:12" ht="17.399999999999999">
      <c r="A2" s="1303" t="s">
        <v>729</v>
      </c>
      <c r="B2" s="1303"/>
      <c r="C2" s="1303"/>
      <c r="D2" s="1303"/>
      <c r="E2" s="1303"/>
      <c r="F2" s="1303"/>
      <c r="G2" s="1303"/>
      <c r="H2" s="1303"/>
      <c r="I2" s="1303"/>
      <c r="J2" s="1303"/>
      <c r="K2" s="1303"/>
      <c r="L2" s="1303"/>
    </row>
    <row r="3" spans="1:12">
      <c r="A3" s="1304"/>
      <c r="B3" s="1304"/>
      <c r="C3" s="1304"/>
      <c r="D3" s="1304"/>
      <c r="E3" s="1304"/>
      <c r="F3" s="1304"/>
      <c r="G3" s="1304"/>
      <c r="H3" s="1304"/>
      <c r="I3" s="1304"/>
      <c r="J3" s="1304"/>
    </row>
    <row r="4" spans="1:12" ht="15.6">
      <c r="A4" s="1302" t="s">
        <v>730</v>
      </c>
      <c r="B4" s="1302"/>
      <c r="C4" s="1302"/>
      <c r="D4" s="1302"/>
      <c r="E4" s="1302"/>
      <c r="F4" s="1302"/>
      <c r="G4" s="1302"/>
      <c r="H4" s="1302"/>
      <c r="I4" s="1302"/>
      <c r="J4" s="1302"/>
      <c r="K4" s="1302"/>
      <c r="L4" s="1302"/>
    </row>
    <row r="5" spans="1:12" ht="15.6">
      <c r="A5" s="1302" t="s">
        <v>739</v>
      </c>
      <c r="B5" s="1302"/>
      <c r="C5" s="1302"/>
      <c r="D5" s="1302"/>
      <c r="E5" s="1302"/>
      <c r="F5" s="1302"/>
      <c r="G5" s="1302"/>
      <c r="H5" s="1302"/>
      <c r="I5" s="1302"/>
      <c r="J5" s="1302"/>
      <c r="K5" s="1302"/>
      <c r="L5" s="1302"/>
    </row>
    <row r="6" spans="1:12" ht="15.6">
      <c r="A6" s="1119"/>
    </row>
    <row r="7" spans="1:12" ht="15.6">
      <c r="A7" s="1119"/>
    </row>
    <row r="8" spans="1:12" ht="15.6">
      <c r="A8" s="1119"/>
    </row>
    <row r="9" spans="1:12" ht="15.6">
      <c r="A9" s="1119"/>
    </row>
    <row r="10" spans="1:12" ht="15.6">
      <c r="A10" s="1119"/>
    </row>
    <row r="11" spans="1:12" ht="15.6">
      <c r="A11" s="1119"/>
    </row>
    <row r="12" spans="1:12" ht="15.6">
      <c r="A12" s="1119"/>
    </row>
    <row r="13" spans="1:12" ht="15.6">
      <c r="A13" s="1119"/>
    </row>
    <row r="14" spans="1:12" ht="15.6">
      <c r="A14" s="1119"/>
    </row>
    <row r="15" spans="1:12" ht="15.6">
      <c r="A15" s="1119"/>
    </row>
    <row r="16" spans="1:12" ht="45.6">
      <c r="A16" s="1305" t="s">
        <v>731</v>
      </c>
      <c r="B16" s="1305"/>
      <c r="C16" s="1305"/>
      <c r="D16" s="1305"/>
      <c r="E16" s="1305"/>
      <c r="F16" s="1305"/>
      <c r="G16" s="1305"/>
      <c r="H16" s="1305"/>
      <c r="I16" s="1305"/>
      <c r="J16" s="1305"/>
      <c r="K16" s="1305"/>
      <c r="L16" s="1305"/>
    </row>
    <row r="17" spans="1:12" ht="28.95" customHeight="1">
      <c r="A17" s="1120"/>
      <c r="B17" s="1120"/>
      <c r="C17" s="1120"/>
      <c r="D17" s="1120"/>
      <c r="E17" s="1120"/>
      <c r="F17" s="1120"/>
      <c r="G17" s="1120"/>
      <c r="H17" s="1120"/>
      <c r="I17" s="1120"/>
      <c r="J17" s="1120"/>
      <c r="K17" s="1120"/>
      <c r="L17" s="1120"/>
    </row>
    <row r="18" spans="1:12" ht="45.6">
      <c r="A18" s="1305" t="s">
        <v>732</v>
      </c>
      <c r="B18" s="1305"/>
      <c r="C18" s="1305"/>
      <c r="D18" s="1305"/>
      <c r="E18" s="1305"/>
      <c r="F18" s="1305"/>
      <c r="G18" s="1305"/>
      <c r="H18" s="1305"/>
      <c r="I18" s="1305"/>
      <c r="J18" s="1305"/>
      <c r="K18" s="1305"/>
      <c r="L18" s="1305"/>
    </row>
    <row r="19" spans="1:12" ht="28.95" customHeight="1">
      <c r="A19" s="1120"/>
      <c r="B19" s="1120"/>
      <c r="C19" s="1120"/>
      <c r="D19" s="1120"/>
      <c r="E19" s="1120"/>
      <c r="F19" s="1120"/>
      <c r="G19" s="1120"/>
      <c r="H19" s="1120"/>
      <c r="I19" s="1120"/>
      <c r="J19" s="1120"/>
      <c r="K19" s="1120"/>
      <c r="L19" s="1120"/>
    </row>
    <row r="20" spans="1:12" ht="45.6">
      <c r="A20" s="1305" t="s">
        <v>733</v>
      </c>
      <c r="B20" s="1305"/>
      <c r="C20" s="1305"/>
      <c r="D20" s="1305"/>
      <c r="E20" s="1305"/>
      <c r="F20" s="1305"/>
      <c r="G20" s="1305"/>
      <c r="H20" s="1305"/>
      <c r="I20" s="1305"/>
      <c r="J20" s="1305"/>
      <c r="K20" s="1305"/>
      <c r="L20" s="1305"/>
    </row>
    <row r="21" spans="1:12" ht="28.95" customHeight="1">
      <c r="A21" s="1120"/>
      <c r="B21" s="1120"/>
      <c r="C21" s="1120"/>
      <c r="D21" s="1120"/>
      <c r="E21" s="1120"/>
      <c r="F21" s="1120"/>
      <c r="G21" s="1120"/>
      <c r="H21" s="1120"/>
      <c r="I21" s="1120"/>
      <c r="J21" s="1120"/>
      <c r="K21" s="1120"/>
      <c r="L21" s="1120"/>
    </row>
    <row r="22" spans="1:12" ht="45.6">
      <c r="A22" s="1305" t="s">
        <v>734</v>
      </c>
      <c r="B22" s="1305"/>
      <c r="C22" s="1305"/>
      <c r="D22" s="1305"/>
      <c r="E22" s="1305"/>
      <c r="F22" s="1305"/>
      <c r="G22" s="1305"/>
      <c r="H22" s="1305"/>
      <c r="I22" s="1305"/>
      <c r="J22" s="1305"/>
      <c r="K22" s="1305"/>
      <c r="L22" s="1305"/>
    </row>
    <row r="23" spans="1:12" ht="15.6">
      <c r="A23" s="1121"/>
    </row>
    <row r="24" spans="1:12" ht="15.6">
      <c r="A24" s="1121"/>
    </row>
    <row r="25" spans="1:12">
      <c r="A25" s="1310"/>
      <c r="B25" s="1310"/>
      <c r="C25" s="1310"/>
      <c r="D25" s="1310"/>
      <c r="E25" s="1310"/>
      <c r="F25" s="1310"/>
      <c r="G25" s="1310"/>
      <c r="H25" s="1310"/>
      <c r="I25" s="1310"/>
      <c r="J25" s="1310"/>
      <c r="K25" s="1310"/>
      <c r="L25" s="1310"/>
    </row>
    <row r="26" spans="1:12">
      <c r="A26" s="1310"/>
      <c r="B26" s="1310"/>
      <c r="C26" s="1310"/>
      <c r="D26" s="1310"/>
      <c r="E26" s="1310"/>
      <c r="F26" s="1310"/>
      <c r="G26" s="1310"/>
      <c r="H26" s="1310"/>
      <c r="I26" s="1310"/>
      <c r="J26" s="1310"/>
      <c r="K26" s="1310"/>
      <c r="L26" s="1310"/>
    </row>
    <row r="27" spans="1:12">
      <c r="A27" s="1310"/>
      <c r="B27" s="1310"/>
      <c r="C27" s="1310"/>
      <c r="D27" s="1310"/>
      <c r="E27" s="1310"/>
      <c r="F27" s="1310"/>
      <c r="G27" s="1310"/>
      <c r="H27" s="1310"/>
      <c r="I27" s="1310"/>
      <c r="J27" s="1310"/>
      <c r="K27" s="1310"/>
      <c r="L27" s="1310"/>
    </row>
    <row r="28" spans="1:12">
      <c r="A28" s="1310"/>
      <c r="B28" s="1310"/>
      <c r="C28" s="1310"/>
      <c r="D28" s="1310"/>
      <c r="E28" s="1310"/>
      <c r="F28" s="1310"/>
      <c r="G28" s="1310"/>
      <c r="H28" s="1310"/>
      <c r="I28" s="1310"/>
      <c r="J28" s="1310"/>
      <c r="K28" s="1310"/>
      <c r="L28" s="1310"/>
    </row>
    <row r="29" spans="1:12" ht="15.6" customHeight="1">
      <c r="A29" s="1310"/>
      <c r="B29" s="1310"/>
      <c r="C29" s="1310"/>
      <c r="D29" s="1310"/>
      <c r="E29" s="1310"/>
      <c r="F29" s="1310"/>
      <c r="G29" s="1310"/>
      <c r="H29" s="1310"/>
      <c r="I29" s="1310"/>
      <c r="J29" s="1310"/>
      <c r="K29" s="1310"/>
      <c r="L29" s="1310"/>
    </row>
    <row r="30" spans="1:12">
      <c r="A30" s="1310"/>
      <c r="B30" s="1310"/>
      <c r="C30" s="1310"/>
      <c r="D30" s="1310"/>
      <c r="E30" s="1310"/>
      <c r="F30" s="1310"/>
      <c r="G30" s="1310"/>
      <c r="H30" s="1310"/>
      <c r="I30" s="1310"/>
      <c r="J30" s="1310"/>
      <c r="K30" s="1310"/>
      <c r="L30" s="1310"/>
    </row>
    <row r="31" spans="1:12">
      <c r="A31" s="1310"/>
      <c r="B31" s="1310"/>
      <c r="C31" s="1310"/>
      <c r="D31" s="1310"/>
      <c r="E31" s="1310"/>
      <c r="F31" s="1310"/>
      <c r="G31" s="1310"/>
      <c r="H31" s="1310"/>
      <c r="I31" s="1310"/>
      <c r="J31" s="1310"/>
      <c r="K31" s="1310"/>
      <c r="L31" s="1310"/>
    </row>
    <row r="32" spans="1:12">
      <c r="A32" s="1310"/>
      <c r="B32" s="1310"/>
      <c r="C32" s="1310"/>
      <c r="D32" s="1310"/>
      <c r="E32" s="1310"/>
      <c r="F32" s="1310"/>
      <c r="G32" s="1310"/>
      <c r="H32" s="1310"/>
      <c r="I32" s="1310"/>
      <c r="J32" s="1310"/>
      <c r="K32" s="1310"/>
      <c r="L32" s="1310"/>
    </row>
    <row r="33" spans="1:12">
      <c r="A33" s="1310"/>
      <c r="B33" s="1310"/>
      <c r="C33" s="1310"/>
      <c r="D33" s="1310"/>
      <c r="E33" s="1310"/>
      <c r="F33" s="1310"/>
      <c r="G33" s="1310"/>
      <c r="H33" s="1310"/>
      <c r="I33" s="1310"/>
      <c r="J33" s="1310"/>
      <c r="K33" s="1310"/>
      <c r="L33" s="1310"/>
    </row>
    <row r="34" spans="1:12">
      <c r="A34" s="1310"/>
      <c r="B34" s="1310"/>
      <c r="C34" s="1310"/>
      <c r="D34" s="1310"/>
      <c r="E34" s="1310"/>
      <c r="F34" s="1310"/>
      <c r="G34" s="1310"/>
      <c r="H34" s="1310"/>
      <c r="I34" s="1310"/>
      <c r="J34" s="1310"/>
      <c r="K34" s="1310"/>
      <c r="L34" s="1310"/>
    </row>
    <row r="35" spans="1:12">
      <c r="A35" s="1310"/>
      <c r="B35" s="1310"/>
      <c r="C35" s="1310"/>
      <c r="D35" s="1310"/>
      <c r="E35" s="1310"/>
      <c r="F35" s="1310"/>
      <c r="G35" s="1310"/>
      <c r="H35" s="1310"/>
      <c r="I35" s="1310"/>
      <c r="J35" s="1310"/>
      <c r="K35" s="1310"/>
      <c r="L35" s="1310"/>
    </row>
    <row r="36" spans="1:12">
      <c r="A36" s="1310"/>
      <c r="B36" s="1310"/>
      <c r="C36" s="1310"/>
      <c r="D36" s="1310"/>
      <c r="E36" s="1310"/>
      <c r="F36" s="1310"/>
      <c r="G36" s="1310"/>
      <c r="H36" s="1310"/>
      <c r="I36" s="1310"/>
      <c r="J36" s="1310"/>
      <c r="K36" s="1310"/>
      <c r="L36" s="1310"/>
    </row>
    <row r="37" spans="1:12" ht="15.6">
      <c r="A37" s="1121"/>
    </row>
    <row r="38" spans="1:12" ht="15.6">
      <c r="A38" s="1121"/>
    </row>
    <row r="39" spans="1:12" ht="15.6">
      <c r="A39" s="1121"/>
    </row>
    <row r="40" spans="1:12" ht="15.6">
      <c r="A40" s="1121"/>
    </row>
    <row r="41" spans="1:12" ht="15.6">
      <c r="A41" s="1121"/>
    </row>
    <row r="42" spans="1:12" ht="15.6">
      <c r="A42" s="1121"/>
    </row>
    <row r="43" spans="1:12" ht="15.6">
      <c r="A43" s="1121"/>
    </row>
    <row r="44" spans="1:12" ht="15.6">
      <c r="A44" s="1121"/>
    </row>
    <row r="45" spans="1:12" ht="15.6">
      <c r="A45" s="1121"/>
    </row>
    <row r="46" spans="1:12" ht="15.6">
      <c r="A46" s="1121"/>
    </row>
    <row r="47" spans="1:12" ht="22.8">
      <c r="A47" s="1311" t="s">
        <v>1047</v>
      </c>
      <c r="B47" s="1311"/>
      <c r="C47" s="1311"/>
      <c r="D47" s="1311"/>
      <c r="E47" s="1311"/>
      <c r="F47" s="1311"/>
      <c r="G47" s="1311"/>
      <c r="H47" s="1311"/>
      <c r="I47" s="1311"/>
      <c r="J47" s="1311"/>
      <c r="K47" s="1311"/>
      <c r="L47" s="1311"/>
    </row>
    <row r="48" spans="1:12" ht="22.8">
      <c r="A48" s="1123"/>
      <c r="B48" s="1123"/>
      <c r="C48" s="1123"/>
      <c r="D48" s="1123"/>
      <c r="E48" s="1123"/>
      <c r="F48" s="1123"/>
      <c r="G48" s="1123"/>
      <c r="H48" s="1123"/>
      <c r="I48" s="1123"/>
      <c r="J48" s="1123"/>
      <c r="K48" s="1123"/>
      <c r="L48" s="1123"/>
    </row>
    <row r="49" spans="1:12" ht="22.8">
      <c r="A49" s="1123"/>
      <c r="B49" s="1123"/>
      <c r="C49" s="1123"/>
      <c r="D49" s="1123"/>
      <c r="E49" s="1123"/>
      <c r="F49" s="1123"/>
      <c r="G49" s="1123"/>
      <c r="H49" s="1123"/>
      <c r="I49" s="1123"/>
      <c r="J49" s="1123"/>
      <c r="K49" s="1123"/>
      <c r="L49" s="1123"/>
    </row>
    <row r="50" spans="1:12" ht="15.6">
      <c r="A50" s="1121"/>
    </row>
    <row r="51" spans="1:12" ht="22.8">
      <c r="A51" s="1311" t="s">
        <v>1048</v>
      </c>
      <c r="B51" s="1311"/>
      <c r="C51" s="1311"/>
      <c r="D51" s="1311"/>
      <c r="E51" s="1311"/>
      <c r="F51" s="1311"/>
      <c r="G51" s="1311"/>
      <c r="H51" s="1311"/>
      <c r="I51" s="1311"/>
      <c r="J51" s="1311"/>
      <c r="K51" s="1311"/>
      <c r="L51" s="1311"/>
    </row>
    <row r="52" spans="1:12" ht="15.6">
      <c r="A52" s="1119"/>
    </row>
    <row r="53" spans="1:12" ht="15.6">
      <c r="A53" s="1119"/>
    </row>
    <row r="54" spans="1:12" ht="15.6">
      <c r="A54" s="1119"/>
    </row>
    <row r="55" spans="1:12" ht="15.6">
      <c r="A55" s="1119"/>
    </row>
    <row r="56" spans="1:12" ht="15.6">
      <c r="A56" s="1119"/>
    </row>
    <row r="57" spans="1:12">
      <c r="A57" s="1307" t="s">
        <v>737</v>
      </c>
      <c r="B57" s="1308"/>
      <c r="C57" s="1308"/>
    </row>
    <row r="58" spans="1:12" ht="39.6" customHeight="1">
      <c r="A58" s="1312" t="s">
        <v>738</v>
      </c>
      <c r="B58" s="1313"/>
      <c r="C58" s="1314"/>
    </row>
    <row r="59" spans="1:12">
      <c r="A59" s="1122"/>
    </row>
    <row r="60" spans="1:12">
      <c r="A60" s="1122"/>
    </row>
    <row r="61" spans="1:12">
      <c r="A61" s="1306" t="s">
        <v>735</v>
      </c>
      <c r="B61" s="1306"/>
      <c r="C61" s="1306"/>
      <c r="D61" s="1306"/>
      <c r="E61" s="1306"/>
      <c r="F61" s="1306"/>
      <c r="G61" s="1306"/>
      <c r="H61" s="1306"/>
      <c r="I61" s="1306"/>
      <c r="J61" s="1306"/>
      <c r="K61" s="1306"/>
      <c r="L61" s="1306"/>
    </row>
    <row r="62" spans="1:12">
      <c r="A62" s="1306" t="s">
        <v>729</v>
      </c>
      <c r="B62" s="1306"/>
      <c r="C62" s="1306"/>
      <c r="D62" s="1306"/>
      <c r="E62" s="1306"/>
      <c r="F62" s="1306"/>
      <c r="G62" s="1306"/>
      <c r="H62" s="1306"/>
      <c r="I62" s="1306"/>
      <c r="J62" s="1306"/>
      <c r="K62" s="1306"/>
      <c r="L62" s="1306"/>
    </row>
    <row r="63" spans="1:12">
      <c r="A63" s="1306" t="s">
        <v>736</v>
      </c>
      <c r="B63" s="1306"/>
      <c r="C63" s="1306"/>
      <c r="D63" s="1306"/>
      <c r="E63" s="1306"/>
      <c r="F63" s="1306"/>
      <c r="G63" s="1306"/>
      <c r="H63" s="1306"/>
      <c r="I63" s="1306"/>
      <c r="J63" s="1306"/>
      <c r="K63" s="1306"/>
      <c r="L63" s="1306"/>
    </row>
    <row r="64" spans="1:12">
      <c r="A64" s="1309"/>
      <c r="B64" s="1309"/>
      <c r="C64" s="1309"/>
      <c r="D64" s="1309"/>
      <c r="E64" s="1309"/>
      <c r="F64" s="1309"/>
      <c r="G64" s="1309"/>
      <c r="H64" s="1309"/>
      <c r="I64" s="1309"/>
      <c r="J64" s="1309"/>
      <c r="K64" s="1309"/>
      <c r="L64" s="1309"/>
    </row>
    <row r="65" spans="1:1">
      <c r="A65" s="1122"/>
    </row>
    <row r="67" spans="1:1">
      <c r="A67" s="1124" t="s">
        <v>990</v>
      </c>
    </row>
    <row r="68" spans="1:1">
      <c r="A68" t="s">
        <v>970</v>
      </c>
    </row>
  </sheetData>
  <mergeCells count="18">
    <mergeCell ref="A63:L63"/>
    <mergeCell ref="A57:C57"/>
    <mergeCell ref="A64:L64"/>
    <mergeCell ref="A5:L5"/>
    <mergeCell ref="A25:L36"/>
    <mergeCell ref="A47:L47"/>
    <mergeCell ref="A51:L51"/>
    <mergeCell ref="A58:C58"/>
    <mergeCell ref="A61:L61"/>
    <mergeCell ref="A62:L62"/>
    <mergeCell ref="A20:L20"/>
    <mergeCell ref="A22:L22"/>
    <mergeCell ref="A18:L18"/>
    <mergeCell ref="A4:L4"/>
    <mergeCell ref="A1:L1"/>
    <mergeCell ref="A2:L2"/>
    <mergeCell ref="A3:J3"/>
    <mergeCell ref="A16:L16"/>
  </mergeCells>
  <pageMargins left="0.7" right="0.7" top="0.75" bottom="0.75" header="0.3" footer="0.3"/>
  <pageSetup paperSize="5" scale="72" orientation="portrait" r:id="rId1"/>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4</xdr:col>
                <xdr:colOff>259080</xdr:colOff>
                <xdr:row>26</xdr:row>
                <xdr:rowOff>68580</xdr:rowOff>
              </from>
              <to>
                <xdr:col>7</xdr:col>
                <xdr:colOff>137160</xdr:colOff>
                <xdr:row>35</xdr:row>
                <xdr:rowOff>106680</xdr:rowOff>
              </to>
            </anchor>
          </objectPr>
        </oleObject>
      </mc:Choice>
      <mc:Fallback>
        <oleObject progId="Word.Picture.8"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
  <sheetViews>
    <sheetView workbookViewId="0">
      <selection activeCell="H65" sqref="H65"/>
    </sheetView>
  </sheetViews>
  <sheetFormatPr defaultColWidth="8.90625" defaultRowHeight="14.4"/>
  <cols>
    <col min="1" max="16384" width="8.90625" style="1258"/>
  </cols>
  <sheetData>
    <row r="1" spans="1:9" ht="25.8">
      <c r="A1" s="1336" t="s">
        <v>988</v>
      </c>
      <c r="B1" s="1336"/>
      <c r="C1" s="1336"/>
      <c r="D1" s="1336"/>
      <c r="E1" s="1336"/>
      <c r="F1" s="1336"/>
      <c r="G1" s="1336"/>
      <c r="H1" s="1336"/>
      <c r="I1" s="1336"/>
    </row>
    <row r="2" spans="1:9" ht="21">
      <c r="A2" s="1337" t="s">
        <v>989</v>
      </c>
      <c r="B2" s="1337"/>
      <c r="C2" s="1337"/>
      <c r="D2" s="1337"/>
      <c r="E2" s="1337"/>
      <c r="F2" s="1337"/>
      <c r="G2" s="1337"/>
      <c r="H2" s="1337"/>
      <c r="I2" s="1337"/>
    </row>
    <row r="62" spans="5:5" ht="18">
      <c r="E62" s="1262" t="s">
        <v>996</v>
      </c>
    </row>
  </sheetData>
  <mergeCells count="2">
    <mergeCell ref="A1:I1"/>
    <mergeCell ref="A2:I2"/>
  </mergeCells>
  <pageMargins left="0.7" right="0.7" top="0.75" bottom="0.75" header="0.3" footer="0.3"/>
  <pageSetup paperSize="5"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17"/>
  <sheetViews>
    <sheetView topLeftCell="A4" workbookViewId="0">
      <selection activeCell="A17" sqref="A17"/>
    </sheetView>
  </sheetViews>
  <sheetFormatPr defaultRowHeight="15"/>
  <cols>
    <col min="1" max="1" width="4.36328125" customWidth="1"/>
  </cols>
  <sheetData>
    <row r="2" spans="1:13" ht="21">
      <c r="A2" s="1338" t="s">
        <v>994</v>
      </c>
      <c r="B2" s="1338"/>
      <c r="C2" s="1338"/>
      <c r="D2" s="1338"/>
      <c r="E2" s="1338"/>
      <c r="F2" s="1338"/>
      <c r="G2" s="1338"/>
      <c r="H2" s="1338"/>
      <c r="I2" s="1338"/>
      <c r="J2" s="1338"/>
      <c r="K2" s="1338"/>
      <c r="L2" s="1338"/>
      <c r="M2" s="1338"/>
    </row>
    <row r="3" spans="1:13" ht="21">
      <c r="A3" s="1338" t="s">
        <v>993</v>
      </c>
      <c r="B3" s="1338"/>
      <c r="C3" s="1338"/>
      <c r="D3" s="1338"/>
      <c r="E3" s="1338"/>
      <c r="F3" s="1338"/>
      <c r="G3" s="1338"/>
      <c r="H3" s="1338"/>
      <c r="I3" s="1338"/>
      <c r="J3" s="1338"/>
      <c r="K3" s="1338"/>
      <c r="L3" s="1338"/>
      <c r="M3" s="1338"/>
    </row>
    <row r="17" spans="1:1" ht="31.2">
      <c r="A17" s="1261" t="s">
        <v>995</v>
      </c>
    </row>
  </sheetData>
  <mergeCells count="2">
    <mergeCell ref="A2:M2"/>
    <mergeCell ref="A3:M3"/>
  </mergeCells>
  <pageMargins left="0.7" right="0.7" top="0.75" bottom="0.75" header="0.3" footer="0.3"/>
  <pageSetup scale="9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M18"/>
  <sheetViews>
    <sheetView workbookViewId="0">
      <selection activeCell="A5" sqref="A5:M6"/>
    </sheetView>
  </sheetViews>
  <sheetFormatPr defaultColWidth="8.90625" defaultRowHeight="14.4"/>
  <cols>
    <col min="1" max="1" width="8.90625" style="1259"/>
    <col min="2" max="3" width="7.08984375" style="1259" customWidth="1"/>
    <col min="4" max="16384" width="8.90625" style="1259"/>
  </cols>
  <sheetData>
    <row r="5" spans="1:13" ht="21">
      <c r="A5" s="1338" t="s">
        <v>992</v>
      </c>
      <c r="B5" s="1338"/>
      <c r="C5" s="1338"/>
      <c r="D5" s="1338"/>
      <c r="E5" s="1338"/>
      <c r="F5" s="1338"/>
      <c r="G5" s="1338"/>
      <c r="H5" s="1338"/>
      <c r="I5" s="1338"/>
      <c r="J5" s="1338"/>
      <c r="K5" s="1338"/>
      <c r="L5" s="1338"/>
      <c r="M5" s="1338"/>
    </row>
    <row r="6" spans="1:13" ht="21">
      <c r="A6" s="1338" t="s">
        <v>993</v>
      </c>
      <c r="B6" s="1338"/>
      <c r="C6" s="1338"/>
      <c r="D6" s="1338"/>
      <c r="E6" s="1338"/>
      <c r="F6" s="1338"/>
      <c r="G6" s="1338"/>
      <c r="H6" s="1338"/>
      <c r="I6" s="1338"/>
      <c r="J6" s="1338"/>
      <c r="K6" s="1338"/>
      <c r="L6" s="1338"/>
      <c r="M6" s="1338"/>
    </row>
    <row r="18" spans="1:1" ht="18">
      <c r="A18" s="1260" t="s">
        <v>991</v>
      </c>
    </row>
  </sheetData>
  <mergeCells count="2">
    <mergeCell ref="A5:M5"/>
    <mergeCell ref="A6:M6"/>
  </mergeCells>
  <pageMargins left="0.25" right="0.25" top="0.75" bottom="0.75" header="0.3" footer="0.3"/>
  <pageSetup paperSize="5"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57"/>
  <sheetViews>
    <sheetView topLeftCell="A28" zoomScaleNormal="100" workbookViewId="0">
      <selection activeCell="O40" sqref="O40"/>
    </sheetView>
  </sheetViews>
  <sheetFormatPr defaultColWidth="9.81640625" defaultRowHeight="15"/>
  <cols>
    <col min="1" max="1" width="12.453125" customWidth="1"/>
    <col min="2" max="2" width="1.36328125" customWidth="1"/>
    <col min="3" max="3" width="12.36328125" customWidth="1"/>
    <col min="4" max="4" width="1.36328125" customWidth="1"/>
    <col min="5" max="5" width="12.453125" customWidth="1"/>
    <col min="6" max="6" width="1.36328125" customWidth="1"/>
    <col min="7" max="7" width="12.1796875" customWidth="1"/>
    <col min="8" max="8" width="1.08984375" customWidth="1"/>
    <col min="9" max="9" width="12.90625" customWidth="1"/>
    <col min="10" max="10" width="1.36328125" customWidth="1"/>
    <col min="11" max="11" width="12.1796875" customWidth="1"/>
    <col min="12" max="12" width="1.54296875" customWidth="1"/>
    <col min="13" max="13" width="14.08984375" customWidth="1"/>
    <col min="14" max="14" width="1.54296875" customWidth="1"/>
    <col min="15" max="15" width="12.453125" customWidth="1"/>
  </cols>
  <sheetData>
    <row r="1" spans="1:15" ht="15.6">
      <c r="A1" s="29"/>
      <c r="B1" s="29"/>
      <c r="C1" s="29"/>
      <c r="D1" s="29"/>
      <c r="E1" s="29"/>
      <c r="F1" s="29"/>
      <c r="G1" s="29"/>
      <c r="H1" s="29"/>
      <c r="I1" s="29"/>
    </row>
    <row r="2" spans="1:15" ht="22.8">
      <c r="A2" s="1224" t="str">
        <f>Coverpage!A51</f>
        <v xml:space="preserve">City/Town/County of ROUNDUP                                                                </v>
      </c>
      <c r="B2" s="1224"/>
      <c r="C2" s="1224"/>
      <c r="D2" s="1224"/>
      <c r="E2" s="1224"/>
      <c r="F2" s="1224"/>
      <c r="G2" s="1224"/>
      <c r="H2" s="1224"/>
      <c r="I2" s="1224"/>
      <c r="J2" s="1224"/>
      <c r="K2" s="1224"/>
      <c r="L2" s="1224"/>
      <c r="M2" s="1224"/>
      <c r="N2" s="1224"/>
      <c r="O2" s="1224"/>
    </row>
    <row r="3" spans="1:15" ht="22.8">
      <c r="A3" s="1149"/>
      <c r="B3" s="29"/>
      <c r="C3" s="29"/>
      <c r="D3" s="35"/>
      <c r="E3" s="35"/>
      <c r="F3" s="36"/>
      <c r="G3" s="35"/>
      <c r="H3" s="35"/>
      <c r="I3" s="29"/>
    </row>
    <row r="4" spans="1:15" ht="22.8">
      <c r="A4" s="1340" t="s">
        <v>41</v>
      </c>
      <c r="B4" s="1340"/>
      <c r="C4" s="1340"/>
      <c r="D4" s="1340"/>
      <c r="E4" s="1340"/>
      <c r="F4" s="1340"/>
      <c r="G4" s="1340"/>
      <c r="H4" s="1340"/>
      <c r="I4" s="1340"/>
      <c r="J4" s="1340"/>
      <c r="K4" s="1340"/>
      <c r="L4" s="1340"/>
      <c r="M4" s="1340"/>
      <c r="N4" s="1340"/>
      <c r="O4" s="1340"/>
    </row>
    <row r="5" spans="1:15" ht="22.8">
      <c r="A5" s="29"/>
      <c r="B5" s="29"/>
      <c r="C5" s="29"/>
      <c r="D5" s="35"/>
      <c r="E5" s="35"/>
      <c r="F5" s="36"/>
      <c r="G5" s="35"/>
      <c r="H5" s="35"/>
      <c r="I5" s="29"/>
    </row>
    <row r="6" spans="1:15" ht="22.8">
      <c r="A6" s="1340" t="s">
        <v>850</v>
      </c>
      <c r="B6" s="1340"/>
      <c r="C6" s="1340"/>
      <c r="D6" s="1340"/>
      <c r="E6" s="1340"/>
      <c r="F6" s="1340"/>
      <c r="G6" s="1340"/>
      <c r="H6" s="1340"/>
      <c r="I6" s="1340"/>
      <c r="J6" s="1340"/>
      <c r="K6" s="1340"/>
      <c r="L6" s="1340"/>
      <c r="M6" s="1340"/>
      <c r="N6" s="1340"/>
      <c r="O6" s="1340"/>
    </row>
    <row r="7" spans="1:15" ht="15.6">
      <c r="A7" s="29"/>
      <c r="B7" s="29"/>
      <c r="C7" s="29"/>
      <c r="D7" s="29"/>
      <c r="E7" s="29"/>
      <c r="F7" s="29"/>
      <c r="G7" s="29"/>
      <c r="H7" s="29"/>
      <c r="I7" s="29"/>
    </row>
    <row r="8" spans="1:15" ht="15.6">
      <c r="A8" s="29"/>
      <c r="B8" s="29"/>
      <c r="C8" s="29"/>
      <c r="D8" s="29"/>
      <c r="E8" s="29"/>
      <c r="F8" s="29"/>
      <c r="G8" s="29"/>
      <c r="H8" s="29"/>
      <c r="I8" s="29"/>
    </row>
    <row r="9" spans="1:15" ht="15.6">
      <c r="A9" s="37"/>
      <c r="B9" s="37"/>
      <c r="C9" s="29"/>
      <c r="D9" s="29"/>
      <c r="E9" s="29"/>
      <c r="F9" s="29"/>
      <c r="G9" s="29"/>
      <c r="H9" s="29"/>
      <c r="I9" s="29"/>
    </row>
    <row r="10" spans="1:15" ht="15.6" customHeight="1">
      <c r="A10" s="1341" t="s">
        <v>971</v>
      </c>
      <c r="B10" s="1341"/>
      <c r="C10" s="1341"/>
      <c r="D10" s="1341"/>
      <c r="E10" s="1341"/>
      <c r="F10" s="1341"/>
      <c r="G10" s="1341"/>
      <c r="H10" s="1341"/>
      <c r="I10" s="1341"/>
      <c r="J10" s="1341"/>
      <c r="K10" s="1341"/>
      <c r="L10" s="1341"/>
      <c r="M10" s="1341"/>
      <c r="N10" s="1341"/>
      <c r="O10" s="1341"/>
    </row>
    <row r="11" spans="1:15" ht="15.6">
      <c r="A11" s="39" t="s">
        <v>972</v>
      </c>
      <c r="B11" s="40"/>
      <c r="C11" s="33"/>
      <c r="D11" s="33"/>
      <c r="E11" s="33"/>
      <c r="F11" s="33"/>
      <c r="G11" s="33"/>
      <c r="H11" s="33"/>
      <c r="I11" s="33"/>
      <c r="J11" s="34"/>
      <c r="K11" s="34"/>
    </row>
    <row r="12" spans="1:15" ht="15.6">
      <c r="A12" s="29"/>
      <c r="B12" s="29"/>
      <c r="C12" s="29"/>
      <c r="D12" s="29"/>
      <c r="E12" s="29"/>
      <c r="F12" s="29"/>
      <c r="G12" s="29"/>
      <c r="H12" s="29"/>
      <c r="I12" s="29"/>
    </row>
    <row r="13" spans="1:15" ht="15.6">
      <c r="A13" s="29"/>
      <c r="B13" s="29"/>
      <c r="C13" s="29"/>
      <c r="D13" s="29"/>
      <c r="E13" s="41" t="s">
        <v>42</v>
      </c>
      <c r="F13" s="41"/>
      <c r="G13" s="29"/>
      <c r="H13" s="29"/>
      <c r="I13" s="29"/>
    </row>
    <row r="14" spans="1:15" ht="15.6">
      <c r="A14" s="41"/>
      <c r="B14" s="41"/>
      <c r="C14" s="41" t="s">
        <v>43</v>
      </c>
      <c r="D14" s="41"/>
      <c r="E14" s="41" t="s">
        <v>44</v>
      </c>
      <c r="F14" s="41"/>
      <c r="G14" s="41"/>
      <c r="H14" s="41"/>
      <c r="I14" s="41" t="s">
        <v>49</v>
      </c>
      <c r="J14" s="42"/>
      <c r="K14" s="41" t="s">
        <v>45</v>
      </c>
      <c r="M14" s="1151" t="s">
        <v>49</v>
      </c>
      <c r="O14" s="1151" t="s">
        <v>843</v>
      </c>
    </row>
    <row r="15" spans="1:15" ht="15.6">
      <c r="A15" s="41"/>
      <c r="B15" s="41"/>
      <c r="C15" s="41" t="s">
        <v>46</v>
      </c>
      <c r="D15" s="41"/>
      <c r="E15" s="41" t="s">
        <v>47</v>
      </c>
      <c r="F15" s="41"/>
      <c r="G15" s="41" t="s">
        <v>48</v>
      </c>
      <c r="H15" s="41"/>
      <c r="I15" s="41" t="s">
        <v>52</v>
      </c>
      <c r="J15" s="42"/>
      <c r="K15" s="41" t="s">
        <v>50</v>
      </c>
      <c r="M15" s="1151" t="s">
        <v>52</v>
      </c>
      <c r="O15" s="1151" t="s">
        <v>844</v>
      </c>
    </row>
    <row r="16" spans="1:15" ht="15.6">
      <c r="A16" s="41"/>
      <c r="B16" s="41"/>
      <c r="C16" s="41" t="s">
        <v>51</v>
      </c>
      <c r="D16" s="41"/>
      <c r="E16" s="41" t="s">
        <v>48</v>
      </c>
      <c r="F16" s="41"/>
      <c r="G16" s="41" t="s">
        <v>52</v>
      </c>
      <c r="H16" s="41"/>
      <c r="I16" s="41" t="s">
        <v>849</v>
      </c>
      <c r="J16" s="42"/>
      <c r="K16" s="41" t="s">
        <v>53</v>
      </c>
      <c r="M16" s="1151" t="s">
        <v>852</v>
      </c>
      <c r="O16" s="1151" t="s">
        <v>845</v>
      </c>
    </row>
    <row r="17" spans="1:15" ht="16.2" thickBot="1">
      <c r="A17" s="43" t="s">
        <v>54</v>
      </c>
      <c r="B17" s="41"/>
      <c r="C17" s="43" t="s">
        <v>55</v>
      </c>
      <c r="D17" s="41"/>
      <c r="E17" s="43" t="s">
        <v>52</v>
      </c>
      <c r="F17" s="41"/>
      <c r="G17" s="43" t="s">
        <v>56</v>
      </c>
      <c r="H17" s="41"/>
      <c r="I17" s="43" t="s">
        <v>56</v>
      </c>
      <c r="J17" s="42"/>
      <c r="K17" s="43" t="s">
        <v>57</v>
      </c>
      <c r="M17" s="1152" t="s">
        <v>56</v>
      </c>
      <c r="O17" s="1152" t="s">
        <v>704</v>
      </c>
    </row>
    <row r="18" spans="1:15" ht="15.6">
      <c r="A18" s="29"/>
      <c r="B18" s="29"/>
      <c r="C18" s="29"/>
      <c r="D18" s="29"/>
      <c r="E18" s="29"/>
      <c r="F18" s="29"/>
      <c r="G18" s="29"/>
      <c r="H18" s="29"/>
      <c r="I18" s="29"/>
      <c r="K18" s="29"/>
      <c r="M18" s="1150"/>
    </row>
    <row r="19" spans="1:15" ht="34.950000000000003" customHeight="1" thickBot="1">
      <c r="A19" s="41" t="s">
        <v>58</v>
      </c>
      <c r="B19" s="29"/>
      <c r="C19" s="44">
        <v>1545733</v>
      </c>
      <c r="D19" s="29"/>
      <c r="E19" s="43" t="s">
        <v>59</v>
      </c>
      <c r="F19" s="29"/>
      <c r="G19" s="43" t="s">
        <v>59</v>
      </c>
      <c r="H19" s="29"/>
      <c r="I19" s="45"/>
      <c r="K19" s="43" t="s">
        <v>59</v>
      </c>
      <c r="M19" s="1150"/>
    </row>
    <row r="20" spans="1:15" ht="34.950000000000003" customHeight="1" thickBot="1">
      <c r="A20" s="41" t="s">
        <v>60</v>
      </c>
      <c r="B20" s="29"/>
      <c r="C20" s="44">
        <v>1439622</v>
      </c>
      <c r="D20" s="29"/>
      <c r="E20" s="46">
        <f t="shared" ref="E20:E35" si="0">(-C19+C20)/C19</f>
        <v>-6.8647690125008654E-2</v>
      </c>
      <c r="F20" s="29"/>
      <c r="G20" s="45">
        <v>85</v>
      </c>
      <c r="H20" s="29"/>
      <c r="I20" s="45">
        <v>95.36</v>
      </c>
      <c r="K20" s="45">
        <f t="shared" ref="K20:K35" si="1">-G20+I20</f>
        <v>10.36</v>
      </c>
      <c r="M20" s="1153">
        <v>95.36</v>
      </c>
      <c r="O20" s="1155">
        <f>I20-M20</f>
        <v>0</v>
      </c>
    </row>
    <row r="21" spans="1:15" ht="34.950000000000003" customHeight="1" thickBot="1">
      <c r="A21" s="41" t="s">
        <v>61</v>
      </c>
      <c r="B21" s="29"/>
      <c r="C21" s="44">
        <v>1305532</v>
      </c>
      <c r="D21" s="29"/>
      <c r="E21" s="46">
        <f t="shared" si="0"/>
        <v>-9.3142505463239655E-2</v>
      </c>
      <c r="F21" s="29"/>
      <c r="G21" s="45">
        <v>95.36</v>
      </c>
      <c r="H21" s="29"/>
      <c r="I21" s="45">
        <v>105.94</v>
      </c>
      <c r="K21" s="45">
        <f t="shared" si="1"/>
        <v>10.579999999999998</v>
      </c>
      <c r="M21" s="1154">
        <v>105.94</v>
      </c>
      <c r="O21" s="1155">
        <f t="shared" ref="O21:O35" si="2">I21-M21</f>
        <v>0</v>
      </c>
    </row>
    <row r="22" spans="1:15" ht="34.950000000000003" customHeight="1" thickBot="1">
      <c r="A22" s="41" t="s">
        <v>62</v>
      </c>
      <c r="B22" s="29"/>
      <c r="C22" s="44">
        <v>1303940</v>
      </c>
      <c r="D22" s="29"/>
      <c r="E22" s="46">
        <f t="shared" si="0"/>
        <v>-1.2194262568822518E-3</v>
      </c>
      <c r="F22" s="29"/>
      <c r="G22" s="45">
        <v>105.94</v>
      </c>
      <c r="H22" s="29"/>
      <c r="I22" s="45">
        <v>115.33</v>
      </c>
      <c r="K22" s="45">
        <f t="shared" si="1"/>
        <v>9.39</v>
      </c>
      <c r="M22" s="1154">
        <v>115.33</v>
      </c>
      <c r="O22" s="1155">
        <f t="shared" si="2"/>
        <v>0</v>
      </c>
    </row>
    <row r="23" spans="1:15" ht="34.950000000000003" customHeight="1" thickBot="1">
      <c r="A23" s="41" t="s">
        <v>63</v>
      </c>
      <c r="B23" s="29"/>
      <c r="C23" s="44">
        <v>1298353</v>
      </c>
      <c r="D23" s="29"/>
      <c r="E23" s="46">
        <f t="shared" si="0"/>
        <v>-4.2847063515192418E-3</v>
      </c>
      <c r="F23" s="29"/>
      <c r="G23" s="45">
        <v>115.33</v>
      </c>
      <c r="H23" s="29"/>
      <c r="I23" s="45">
        <v>119.89</v>
      </c>
      <c r="K23" s="45">
        <f t="shared" si="1"/>
        <v>4.5600000000000023</v>
      </c>
      <c r="M23" s="1154">
        <v>119.89</v>
      </c>
      <c r="O23" s="1155">
        <f t="shared" si="2"/>
        <v>0</v>
      </c>
    </row>
    <row r="24" spans="1:15" ht="34.950000000000003" customHeight="1" thickBot="1">
      <c r="A24" s="41" t="s">
        <v>64</v>
      </c>
      <c r="B24" s="29"/>
      <c r="C24" s="44">
        <v>1275135</v>
      </c>
      <c r="D24" s="29"/>
      <c r="E24" s="46">
        <f t="shared" si="0"/>
        <v>-1.7882655949499095E-2</v>
      </c>
      <c r="F24" s="29"/>
      <c r="G24" s="45">
        <v>119.89</v>
      </c>
      <c r="H24" s="29"/>
      <c r="I24" s="45">
        <v>125.06</v>
      </c>
      <c r="K24" s="45">
        <f t="shared" si="1"/>
        <v>5.1700000000000017</v>
      </c>
      <c r="M24" s="1154">
        <v>125.06</v>
      </c>
      <c r="O24" s="1155">
        <f t="shared" si="2"/>
        <v>0</v>
      </c>
    </row>
    <row r="25" spans="1:15" ht="34.950000000000003" customHeight="1" thickBot="1">
      <c r="A25" s="41" t="s">
        <v>65</v>
      </c>
      <c r="B25" s="29"/>
      <c r="C25" s="44">
        <v>1330951</v>
      </c>
      <c r="D25" s="29"/>
      <c r="E25" s="46">
        <f t="shared" si="0"/>
        <v>4.3772620153944487E-2</v>
      </c>
      <c r="F25" s="29"/>
      <c r="G25" s="45">
        <v>125.06</v>
      </c>
      <c r="H25" s="29"/>
      <c r="I25" s="45">
        <v>125.53</v>
      </c>
      <c r="K25" s="45">
        <f t="shared" si="1"/>
        <v>0.46999999999999886</v>
      </c>
      <c r="M25" s="1154">
        <v>125.53</v>
      </c>
      <c r="O25" s="1155">
        <f t="shared" si="2"/>
        <v>0</v>
      </c>
    </row>
    <row r="26" spans="1:15" ht="34.950000000000003" customHeight="1" thickBot="1">
      <c r="A26" s="41" t="s">
        <v>66</v>
      </c>
      <c r="B26" s="29"/>
      <c r="C26" s="44">
        <v>1413338</v>
      </c>
      <c r="D26" s="29"/>
      <c r="E26" s="46">
        <f t="shared" si="0"/>
        <v>6.1900851346142718E-2</v>
      </c>
      <c r="F26" s="29"/>
      <c r="G26" s="45">
        <v>125.53</v>
      </c>
      <c r="H26" s="29"/>
      <c r="I26" s="45">
        <v>126.3</v>
      </c>
      <c r="K26" s="45">
        <f t="shared" si="1"/>
        <v>0.76999999999999602</v>
      </c>
      <c r="M26" s="1268">
        <v>126.3</v>
      </c>
      <c r="O26" s="1155">
        <f t="shared" si="2"/>
        <v>0</v>
      </c>
    </row>
    <row r="27" spans="1:15" ht="34.950000000000003" customHeight="1" thickBot="1">
      <c r="A27" s="41" t="s">
        <v>67</v>
      </c>
      <c r="B27" s="29"/>
      <c r="C27" s="44">
        <v>1450222</v>
      </c>
      <c r="D27" s="29"/>
      <c r="E27" s="46">
        <f t="shared" si="0"/>
        <v>2.6097083641704957E-2</v>
      </c>
      <c r="F27" s="29"/>
      <c r="G27" s="45">
        <v>126.3</v>
      </c>
      <c r="H27" s="29"/>
      <c r="I27" s="45">
        <v>129.66999999999999</v>
      </c>
      <c r="K27" s="45">
        <f t="shared" si="1"/>
        <v>3.3699999999999903</v>
      </c>
      <c r="M27" s="1154">
        <v>129.66999999999999</v>
      </c>
      <c r="O27" s="1155">
        <f t="shared" si="2"/>
        <v>0</v>
      </c>
    </row>
    <row r="28" spans="1:15" ht="34.950000000000003" customHeight="1" thickBot="1">
      <c r="A28" s="41" t="s">
        <v>68</v>
      </c>
      <c r="B28" s="29"/>
      <c r="C28" s="44">
        <v>1495851</v>
      </c>
      <c r="D28" s="29"/>
      <c r="E28" s="46">
        <f t="shared" si="0"/>
        <v>3.1463458698047612E-2</v>
      </c>
      <c r="F28" s="29"/>
      <c r="G28" s="45">
        <v>129.66999999999999</v>
      </c>
      <c r="H28" s="29"/>
      <c r="I28" s="45">
        <v>129.25</v>
      </c>
      <c r="K28" s="45">
        <f t="shared" si="1"/>
        <v>-0.41999999999998749</v>
      </c>
      <c r="M28" s="1154">
        <v>129.25</v>
      </c>
      <c r="O28" s="1155">
        <f t="shared" si="2"/>
        <v>0</v>
      </c>
    </row>
    <row r="29" spans="1:15" ht="34.950000000000003" customHeight="1" thickBot="1">
      <c r="A29" s="41" t="s">
        <v>724</v>
      </c>
      <c r="B29" s="29"/>
      <c r="C29" s="1112">
        <v>1505957</v>
      </c>
      <c r="D29" s="29"/>
      <c r="E29" s="46">
        <f t="shared" si="0"/>
        <v>6.756020485997603E-3</v>
      </c>
      <c r="F29" s="29"/>
      <c r="G29" s="45">
        <v>129.25</v>
      </c>
      <c r="H29" s="29"/>
      <c r="I29" s="1113">
        <v>131.05000000000001</v>
      </c>
      <c r="K29" s="45">
        <f t="shared" si="1"/>
        <v>1.8000000000000114</v>
      </c>
      <c r="M29" s="1154">
        <v>131.05000000000001</v>
      </c>
      <c r="O29" s="1155">
        <f t="shared" si="2"/>
        <v>0</v>
      </c>
    </row>
    <row r="30" spans="1:15" ht="34.950000000000003" customHeight="1" thickBot="1">
      <c r="A30" s="41" t="s">
        <v>725</v>
      </c>
      <c r="B30" s="29"/>
      <c r="C30" s="1114">
        <v>1424577</v>
      </c>
      <c r="D30" s="29"/>
      <c r="E30" s="46">
        <f t="shared" si="0"/>
        <v>-5.4038727533389071E-2</v>
      </c>
      <c r="F30" s="29"/>
      <c r="G30" s="45">
        <v>131.05000000000001</v>
      </c>
      <c r="H30" s="29"/>
      <c r="I30" s="1115">
        <v>142.24</v>
      </c>
      <c r="K30" s="45">
        <f t="shared" si="1"/>
        <v>11.189999999999998</v>
      </c>
      <c r="M30" s="1154">
        <v>142.24</v>
      </c>
      <c r="O30" s="1155">
        <f t="shared" si="2"/>
        <v>0</v>
      </c>
    </row>
    <row r="31" spans="1:15" ht="32.4" customHeight="1" thickBot="1">
      <c r="A31" s="41" t="s">
        <v>727</v>
      </c>
      <c r="B31" s="29"/>
      <c r="C31" s="1269">
        <v>1409082</v>
      </c>
      <c r="D31" s="29"/>
      <c r="E31" s="46">
        <f t="shared" si="0"/>
        <v>-1.087691293626108E-2</v>
      </c>
      <c r="F31" s="29"/>
      <c r="G31" s="45">
        <v>142.24</v>
      </c>
      <c r="H31" s="29"/>
      <c r="I31" s="1116">
        <v>149.31</v>
      </c>
      <c r="K31" s="45">
        <f t="shared" si="1"/>
        <v>7.0699999999999932</v>
      </c>
      <c r="M31" s="1154">
        <v>149.31</v>
      </c>
      <c r="O31" s="1155">
        <f t="shared" si="2"/>
        <v>0</v>
      </c>
    </row>
    <row r="32" spans="1:15" ht="32.4" customHeight="1" thickBot="1">
      <c r="A32" s="41" t="s">
        <v>846</v>
      </c>
      <c r="B32" s="29"/>
      <c r="C32" s="1269">
        <v>1380298</v>
      </c>
      <c r="D32" s="29"/>
      <c r="E32" s="46">
        <f t="shared" si="0"/>
        <v>-2.0427483993124603E-2</v>
      </c>
      <c r="F32" s="29"/>
      <c r="G32" s="45">
        <v>149.31</v>
      </c>
      <c r="H32" s="29"/>
      <c r="I32" s="1116">
        <v>154.56</v>
      </c>
      <c r="K32" s="45">
        <f t="shared" si="1"/>
        <v>5.25</v>
      </c>
      <c r="M32" s="1154">
        <v>154.56</v>
      </c>
      <c r="O32" s="1155">
        <f t="shared" si="2"/>
        <v>0</v>
      </c>
    </row>
    <row r="33" spans="1:15" ht="32.4" customHeight="1" thickBot="1">
      <c r="A33" s="41" t="s">
        <v>847</v>
      </c>
      <c r="B33" s="29"/>
      <c r="C33" s="1269">
        <v>1378142</v>
      </c>
      <c r="D33" s="29"/>
      <c r="E33" s="46">
        <f t="shared" si="0"/>
        <v>-1.5619815431160517E-3</v>
      </c>
      <c r="F33" s="29"/>
      <c r="G33" s="45">
        <v>154.56</v>
      </c>
      <c r="H33" s="29"/>
      <c r="I33" s="1116">
        <v>160.57</v>
      </c>
      <c r="K33" s="45">
        <f t="shared" si="1"/>
        <v>6.0099999999999909</v>
      </c>
      <c r="M33" s="1154">
        <v>160.57</v>
      </c>
      <c r="O33" s="1155">
        <f t="shared" si="2"/>
        <v>0</v>
      </c>
    </row>
    <row r="34" spans="1:15" ht="32.4" customHeight="1" thickBot="1">
      <c r="A34" s="41" t="s">
        <v>848</v>
      </c>
      <c r="B34" s="29"/>
      <c r="C34" s="1269">
        <v>1377689</v>
      </c>
      <c r="D34" s="29"/>
      <c r="E34" s="46">
        <f t="shared" si="0"/>
        <v>-3.2870342823888973E-4</v>
      </c>
      <c r="F34" s="29"/>
      <c r="G34" s="45">
        <v>160.57</v>
      </c>
      <c r="H34" s="29"/>
      <c r="I34" s="1116">
        <v>165.1</v>
      </c>
      <c r="K34" s="45">
        <f t="shared" si="1"/>
        <v>4.5300000000000011</v>
      </c>
      <c r="M34" s="1154">
        <v>165.1</v>
      </c>
      <c r="O34" s="1155">
        <f t="shared" si="2"/>
        <v>0</v>
      </c>
    </row>
    <row r="35" spans="1:15" ht="32.4" customHeight="1" thickBot="1">
      <c r="A35" s="41" t="s">
        <v>997</v>
      </c>
      <c r="B35" s="29"/>
      <c r="C35" s="1269">
        <v>1380194</v>
      </c>
      <c r="D35" s="29"/>
      <c r="E35" s="46">
        <f t="shared" si="0"/>
        <v>1.8182623219028388E-3</v>
      </c>
      <c r="F35" s="29"/>
      <c r="G35" s="45">
        <v>165.1</v>
      </c>
      <c r="H35" s="29"/>
      <c r="I35" s="1116">
        <v>168.93</v>
      </c>
      <c r="K35" s="45">
        <f t="shared" si="1"/>
        <v>3.8300000000000125</v>
      </c>
      <c r="M35" s="1154">
        <v>167.78</v>
      </c>
      <c r="O35" s="1155">
        <f t="shared" si="2"/>
        <v>1.1500000000000057</v>
      </c>
    </row>
    <row r="36" spans="1:15" ht="33.75" customHeight="1" thickBot="1">
      <c r="A36" s="41" t="s">
        <v>1099</v>
      </c>
      <c r="B36" s="29"/>
      <c r="C36" s="1269">
        <v>1637675</v>
      </c>
      <c r="D36" s="29"/>
      <c r="E36" s="46">
        <f>(-C35+C36)/C35</f>
        <v>0.18655420904597469</v>
      </c>
      <c r="F36" s="29"/>
      <c r="G36" s="45">
        <v>167.78</v>
      </c>
      <c r="H36" s="29"/>
      <c r="I36" s="1116">
        <v>148.82</v>
      </c>
      <c r="K36" s="45">
        <f>-G36+I36</f>
        <v>-18.960000000000008</v>
      </c>
      <c r="M36" s="1154">
        <v>149.97</v>
      </c>
      <c r="O36" s="1155">
        <f>I36-M36</f>
        <v>-1.1500000000000057</v>
      </c>
    </row>
    <row r="37" spans="1:15" ht="15.6">
      <c r="A37" s="29"/>
      <c r="B37" s="29"/>
      <c r="C37" s="29"/>
      <c r="D37" s="29"/>
      <c r="E37" s="29"/>
      <c r="F37" s="29"/>
      <c r="G37" s="29"/>
      <c r="H37" s="29"/>
      <c r="I37" s="29"/>
    </row>
    <row r="38" spans="1:15" ht="15.6">
      <c r="A38" s="47"/>
      <c r="B38" s="38"/>
      <c r="C38" s="38"/>
      <c r="D38" s="38"/>
      <c r="E38" s="38"/>
      <c r="F38" s="38"/>
      <c r="G38" s="38"/>
      <c r="H38" s="38"/>
      <c r="I38" s="38"/>
      <c r="J38" s="48"/>
      <c r="K38" s="48"/>
    </row>
    <row r="39" spans="1:15" ht="15.6">
      <c r="A39" s="39"/>
      <c r="B39" s="38"/>
      <c r="C39" s="38"/>
      <c r="D39" s="38"/>
      <c r="E39" s="38"/>
      <c r="F39" s="38"/>
      <c r="G39" s="38"/>
      <c r="H39" s="38"/>
      <c r="I39" s="38"/>
      <c r="J39" s="48"/>
      <c r="K39" s="48"/>
      <c r="M39" s="159" t="s">
        <v>986</v>
      </c>
      <c r="O39" s="1156"/>
    </row>
    <row r="40" spans="1:15" ht="16.2" thickBot="1">
      <c r="A40" s="37"/>
      <c r="B40" s="29"/>
      <c r="C40" s="29"/>
      <c r="D40" s="29"/>
      <c r="E40" s="29"/>
      <c r="F40" s="29"/>
      <c r="G40" s="29"/>
      <c r="H40" s="29"/>
      <c r="I40" s="29"/>
      <c r="J40" s="49"/>
      <c r="K40" s="49"/>
      <c r="M40" s="159" t="s">
        <v>987</v>
      </c>
      <c r="N40" s="29"/>
      <c r="O40" s="1157">
        <f>SUM(O24:O39)</f>
        <v>0</v>
      </c>
    </row>
    <row r="41" spans="1:15" ht="16.2" thickTop="1">
      <c r="A41" s="37"/>
      <c r="B41" s="29"/>
      <c r="C41" s="29"/>
      <c r="D41" s="29"/>
      <c r="E41" s="29"/>
      <c r="F41" s="29"/>
      <c r="G41" s="29"/>
      <c r="H41" s="29"/>
      <c r="I41" s="29"/>
      <c r="J41" s="49"/>
      <c r="K41" s="49"/>
    </row>
    <row r="42" spans="1:15" ht="15.6">
      <c r="A42" s="1117"/>
      <c r="B42" s="1118"/>
      <c r="C42" s="1118"/>
      <c r="D42" s="1118"/>
      <c r="E42" s="1118"/>
      <c r="F42" s="1118"/>
      <c r="G42" s="1118"/>
      <c r="H42" s="1118"/>
      <c r="I42" s="1118"/>
      <c r="J42" s="1118"/>
      <c r="K42" s="1118"/>
      <c r="L42" s="774"/>
      <c r="M42" s="774"/>
      <c r="N42" s="774"/>
      <c r="O42" s="774"/>
    </row>
    <row r="43" spans="1:15" ht="15.6">
      <c r="A43" s="1342"/>
      <c r="B43" s="1342"/>
      <c r="C43" s="1342"/>
      <c r="D43" s="1342"/>
      <c r="E43" s="1342"/>
      <c r="F43" s="1342"/>
      <c r="G43" s="1342"/>
      <c r="H43" s="1342"/>
      <c r="I43" s="1342"/>
      <c r="J43" s="1342"/>
      <c r="K43" s="1342"/>
      <c r="L43" s="1342"/>
      <c r="M43" s="1342"/>
      <c r="N43" s="1342"/>
      <c r="O43" s="1342"/>
    </row>
    <row r="44" spans="1:15" ht="15.6">
      <c r="A44" s="47" t="s">
        <v>69</v>
      </c>
      <c r="B44" s="38"/>
      <c r="C44" s="38"/>
      <c r="D44" s="38"/>
      <c r="E44" s="38"/>
      <c r="F44" s="38"/>
      <c r="G44" s="38"/>
      <c r="H44" s="38"/>
      <c r="I44" s="38"/>
      <c r="J44" s="48"/>
      <c r="K44" s="48"/>
    </row>
    <row r="45" spans="1:15" ht="15.6">
      <c r="A45" s="39" t="s">
        <v>70</v>
      </c>
      <c r="B45" s="38"/>
      <c r="C45" s="38"/>
      <c r="D45" s="38"/>
      <c r="E45" s="38"/>
      <c r="F45" s="38"/>
      <c r="G45" s="38"/>
      <c r="H45" s="38"/>
      <c r="I45" s="38"/>
      <c r="J45" s="48"/>
      <c r="K45" s="48"/>
    </row>
    <row r="46" spans="1:15" ht="15.6">
      <c r="A46" s="37" t="s">
        <v>71</v>
      </c>
      <c r="B46" s="29"/>
      <c r="C46" s="29"/>
      <c r="D46" s="29"/>
      <c r="E46" s="29"/>
      <c r="F46" s="29"/>
      <c r="G46" s="29"/>
      <c r="H46" s="29"/>
      <c r="I46" s="29"/>
      <c r="J46" s="49"/>
      <c r="K46" s="49"/>
    </row>
    <row r="47" spans="1:15" ht="15.6">
      <c r="A47" s="37"/>
      <c r="B47" s="29"/>
      <c r="C47" s="29"/>
      <c r="D47" s="29"/>
      <c r="E47" s="29"/>
      <c r="F47" s="29"/>
      <c r="G47" s="29"/>
      <c r="H47" s="29"/>
      <c r="I47" s="29"/>
      <c r="J47" s="49"/>
      <c r="K47" s="49"/>
    </row>
    <row r="48" spans="1:15" ht="15.6">
      <c r="A48" s="1117" t="s">
        <v>961</v>
      </c>
      <c r="B48" s="1118"/>
      <c r="C48" s="1118"/>
      <c r="D48" s="1118"/>
      <c r="E48" s="1118"/>
      <c r="F48" s="1118"/>
      <c r="G48" s="1118"/>
      <c r="H48" s="1118"/>
      <c r="I48" s="1118"/>
      <c r="J48" s="1118"/>
      <c r="K48" s="1118"/>
      <c r="L48" s="774"/>
      <c r="M48" s="774"/>
      <c r="N48" s="774"/>
      <c r="O48" s="774"/>
    </row>
    <row r="49" spans="1:15" ht="15.6">
      <c r="A49" s="1342" t="s">
        <v>851</v>
      </c>
      <c r="B49" s="1342"/>
      <c r="C49" s="1342"/>
      <c r="D49" s="1342"/>
      <c r="E49" s="1342"/>
      <c r="F49" s="1342"/>
      <c r="G49" s="1342"/>
      <c r="H49" s="1342"/>
      <c r="I49" s="1342"/>
      <c r="J49" s="1342"/>
      <c r="K49" s="1342"/>
      <c r="L49" s="1342"/>
      <c r="M49" s="1342"/>
      <c r="N49" s="1342"/>
      <c r="O49" s="1342"/>
    </row>
    <row r="50" spans="1:15" ht="15.6">
      <c r="A50" s="1252" t="s">
        <v>853</v>
      </c>
      <c r="B50" s="1252"/>
      <c r="C50" s="1252"/>
      <c r="D50" s="1252"/>
      <c r="E50" s="1252"/>
      <c r="F50" s="1252"/>
      <c r="G50" s="1252"/>
      <c r="H50" s="1252"/>
      <c r="I50" s="1252"/>
      <c r="J50" s="1252"/>
      <c r="K50" s="1252"/>
      <c r="L50" s="1252"/>
      <c r="M50" s="1252"/>
      <c r="N50" s="774"/>
      <c r="O50" s="774"/>
    </row>
    <row r="51" spans="1:15" ht="15.6">
      <c r="A51" s="29"/>
      <c r="B51" s="29"/>
      <c r="C51" s="29"/>
      <c r="D51" s="29"/>
      <c r="E51" s="29"/>
      <c r="F51" s="29"/>
      <c r="G51" s="29"/>
      <c r="H51" s="29"/>
      <c r="I51" s="29"/>
    </row>
    <row r="52" spans="1:15" ht="15.6">
      <c r="A52" s="37" t="s">
        <v>949</v>
      </c>
      <c r="B52" s="29"/>
      <c r="C52" s="29"/>
      <c r="D52" s="29"/>
      <c r="E52" s="29"/>
      <c r="F52" s="29"/>
      <c r="G52" s="29"/>
      <c r="H52" s="29"/>
      <c r="I52" s="29"/>
    </row>
    <row r="53" spans="1:15" ht="15.6">
      <c r="A53" s="1221"/>
      <c r="B53" s="1221"/>
      <c r="C53" s="1221"/>
      <c r="D53" s="1221"/>
      <c r="E53" s="1221"/>
      <c r="F53" s="129"/>
      <c r="G53" s="1221"/>
      <c r="H53" s="1221"/>
      <c r="I53" s="1221"/>
      <c r="J53" s="1223"/>
      <c r="K53" s="1223"/>
    </row>
    <row r="54" spans="1:15">
      <c r="A54" s="1222"/>
      <c r="B54" s="1222"/>
      <c r="C54" s="1222"/>
      <c r="D54" s="1222"/>
      <c r="E54" s="1222"/>
      <c r="F54" s="176"/>
      <c r="G54" s="1222"/>
      <c r="H54" s="1222"/>
      <c r="I54" s="1222"/>
      <c r="J54" s="1222"/>
      <c r="K54" s="1222"/>
    </row>
    <row r="55" spans="1:15">
      <c r="A55" s="1222"/>
      <c r="B55" s="1222"/>
      <c r="C55" s="1222"/>
      <c r="D55" s="1222"/>
      <c r="E55" s="1222"/>
      <c r="F55" s="176"/>
      <c r="G55" s="1222"/>
      <c r="H55" s="1222"/>
      <c r="I55" s="1222"/>
      <c r="J55" s="1222"/>
      <c r="K55" s="1222"/>
    </row>
    <row r="56" spans="1:15">
      <c r="A56" s="1222"/>
      <c r="B56" s="1222"/>
      <c r="C56" s="1222"/>
      <c r="D56" s="1222"/>
      <c r="E56" s="1222"/>
      <c r="F56" s="176"/>
      <c r="G56" s="1222"/>
      <c r="H56" s="1222"/>
      <c r="I56" s="1222"/>
      <c r="J56" s="1222"/>
      <c r="K56" s="1222"/>
    </row>
    <row r="57" spans="1:15" ht="18">
      <c r="A57" s="1339" t="s">
        <v>72</v>
      </c>
      <c r="B57" s="1339"/>
      <c r="C57" s="1339"/>
      <c r="D57" s="1339"/>
      <c r="E57" s="1339"/>
      <c r="F57" s="1339"/>
      <c r="G57" s="1339"/>
      <c r="H57" s="1339"/>
      <c r="I57" s="1339"/>
      <c r="J57" s="1339"/>
      <c r="K57" s="1339"/>
      <c r="L57" s="1339"/>
      <c r="M57" s="1339"/>
      <c r="N57" s="1339"/>
      <c r="O57" s="1339"/>
    </row>
  </sheetData>
  <mergeCells count="6">
    <mergeCell ref="A57:O57"/>
    <mergeCell ref="A4:O4"/>
    <mergeCell ref="A6:O6"/>
    <mergeCell ref="A10:O10"/>
    <mergeCell ref="A43:O43"/>
    <mergeCell ref="A49:O49"/>
  </mergeCells>
  <phoneticPr fontId="0" type="noConversion"/>
  <pageMargins left="0.25" right="0.25" top="0.27" bottom="0.25" header="0.5" footer="0.5"/>
  <pageSetup paperSize="5" scale="77"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
  <sheetViews>
    <sheetView workbookViewId="0">
      <selection activeCell="L21" sqref="L21"/>
    </sheetView>
  </sheetViews>
  <sheetFormatPr defaultRowHeight="15"/>
  <sheetData>
    <row r="3" spans="1:9" ht="20.399999999999999">
      <c r="A3" s="1343" t="s">
        <v>854</v>
      </c>
      <c r="B3" s="1343"/>
      <c r="C3" s="1343"/>
      <c r="D3" s="1343"/>
      <c r="E3" s="1343"/>
      <c r="F3" s="1343"/>
      <c r="G3" s="1343"/>
      <c r="H3" s="1343"/>
      <c r="I3" s="1343"/>
    </row>
  </sheetData>
  <mergeCells count="1">
    <mergeCell ref="A3:I3"/>
  </mergeCells>
  <pageMargins left="0.7" right="0.7" top="0.75" bottom="0.75" header="0.3" footer="0.3"/>
  <pageSetup paperSize="5"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H26" sqref="H26:H27"/>
    </sheetView>
  </sheetViews>
  <sheetFormatPr defaultRowHeight="15"/>
  <cols>
    <col min="1" max="1" width="4.36328125" customWidth="1"/>
    <col min="2" max="2" width="49.81640625" customWidth="1"/>
    <col min="5" max="5" width="9.1796875" customWidth="1"/>
  </cols>
  <sheetData>
    <row r="1" spans="1:5" ht="15.6">
      <c r="A1" s="1324" t="s">
        <v>855</v>
      </c>
      <c r="B1" s="1324"/>
      <c r="C1" s="1324"/>
      <c r="D1" s="1324"/>
      <c r="E1" s="1324"/>
    </row>
    <row r="2" spans="1:5">
      <c r="A2" s="1134"/>
    </row>
    <row r="3" spans="1:5">
      <c r="A3" s="1134">
        <v>1</v>
      </c>
      <c r="B3" s="1345" t="s">
        <v>858</v>
      </c>
      <c r="C3" s="1345"/>
      <c r="D3" s="1345"/>
      <c r="E3" s="1345"/>
    </row>
    <row r="4" spans="1:5">
      <c r="A4" s="1134"/>
      <c r="B4" s="1345" t="s">
        <v>859</v>
      </c>
      <c r="C4" s="1345"/>
      <c r="D4" s="1345"/>
      <c r="E4" s="1345"/>
    </row>
    <row r="5" spans="1:5">
      <c r="A5" s="1134"/>
      <c r="B5" s="1345" t="s">
        <v>860</v>
      </c>
      <c r="C5" s="1310"/>
      <c r="D5" s="1310"/>
      <c r="E5" s="1310"/>
    </row>
    <row r="6" spans="1:5">
      <c r="A6" s="1134"/>
      <c r="B6" s="1345" t="s">
        <v>861</v>
      </c>
      <c r="C6" s="1310"/>
      <c r="D6" s="1310"/>
      <c r="E6" s="1310"/>
    </row>
    <row r="7" spans="1:5">
      <c r="A7" s="1134"/>
    </row>
    <row r="8" spans="1:5" ht="15.6">
      <c r="A8" s="1134">
        <v>2</v>
      </c>
      <c r="B8" s="1243" t="s">
        <v>862</v>
      </c>
    </row>
    <row r="9" spans="1:5" ht="19.95" customHeight="1">
      <c r="A9" s="1131" t="s">
        <v>856</v>
      </c>
      <c r="B9" s="1345" t="s">
        <v>863</v>
      </c>
      <c r="C9" s="1345"/>
      <c r="D9" s="1345"/>
      <c r="E9" s="1345"/>
    </row>
    <row r="10" spans="1:5">
      <c r="A10" s="1134"/>
      <c r="B10" s="1345" t="s">
        <v>959</v>
      </c>
      <c r="C10" s="1310"/>
      <c r="D10" s="1310"/>
      <c r="E10" s="1310"/>
    </row>
    <row r="11" spans="1:5">
      <c r="A11" s="1134"/>
      <c r="B11" s="1345" t="s">
        <v>864</v>
      </c>
      <c r="C11" s="1345"/>
      <c r="D11" s="1345"/>
      <c r="E11" s="1345"/>
    </row>
    <row r="12" spans="1:5">
      <c r="A12" s="1134"/>
      <c r="B12" s="1344" t="s">
        <v>865</v>
      </c>
      <c r="C12" s="1344"/>
      <c r="D12" s="1344"/>
      <c r="E12" s="1344"/>
    </row>
    <row r="13" spans="1:5">
      <c r="A13" s="1134"/>
      <c r="B13" s="1322" t="s">
        <v>866</v>
      </c>
      <c r="C13" s="1322"/>
      <c r="D13" s="1322"/>
      <c r="E13" s="1322"/>
    </row>
    <row r="14" spans="1:5">
      <c r="A14" s="1134"/>
      <c r="B14" s="1344" t="s">
        <v>867</v>
      </c>
      <c r="C14" s="1344"/>
      <c r="D14" s="1344"/>
      <c r="E14" s="1344"/>
    </row>
    <row r="15" spans="1:5">
      <c r="A15" s="1134"/>
      <c r="B15" s="1134"/>
    </row>
    <row r="16" spans="1:5">
      <c r="A16" s="1131" t="s">
        <v>857</v>
      </c>
      <c r="B16" s="1344" t="s">
        <v>868</v>
      </c>
      <c r="C16" s="1344"/>
      <c r="D16" s="1344"/>
      <c r="E16" s="1344"/>
    </row>
    <row r="17" spans="1:5">
      <c r="A17" s="1134"/>
      <c r="B17" s="1318" t="s">
        <v>973</v>
      </c>
      <c r="C17" s="1322"/>
      <c r="D17" s="1322"/>
      <c r="E17" s="1322"/>
    </row>
    <row r="18" spans="1:5">
      <c r="A18" s="1134"/>
      <c r="B18" s="1244" t="s">
        <v>974</v>
      </c>
      <c r="C18" s="1135"/>
      <c r="D18" s="1135"/>
      <c r="E18" s="1135"/>
    </row>
    <row r="19" spans="1:5">
      <c r="A19" s="1134"/>
      <c r="B19" s="1135"/>
      <c r="C19" s="1135"/>
      <c r="D19" s="1135"/>
      <c r="E19" s="1135"/>
    </row>
    <row r="20" spans="1:5" ht="15.6">
      <c r="A20" s="1134">
        <v>3</v>
      </c>
      <c r="B20" s="1318" t="s">
        <v>969</v>
      </c>
      <c r="C20" s="1344"/>
      <c r="D20" s="1344"/>
      <c r="E20" s="1344"/>
    </row>
    <row r="21" spans="1:5">
      <c r="A21" s="1134"/>
      <c r="B21" s="1322" t="s">
        <v>869</v>
      </c>
      <c r="C21" s="1344"/>
      <c r="D21" s="1344"/>
      <c r="E21" s="1344"/>
    </row>
    <row r="22" spans="1:5">
      <c r="A22" s="1134"/>
      <c r="B22" s="1322" t="s">
        <v>870</v>
      </c>
      <c r="C22" s="1344"/>
      <c r="D22" s="1344"/>
      <c r="E22" s="1344"/>
    </row>
    <row r="23" spans="1:5">
      <c r="A23" s="1134"/>
      <c r="B23" s="1322" t="s">
        <v>871</v>
      </c>
      <c r="C23" s="1344"/>
      <c r="D23" s="1344"/>
      <c r="E23" s="1344"/>
    </row>
    <row r="24" spans="1:5">
      <c r="A24" s="1134"/>
      <c r="B24" s="1322" t="s">
        <v>872</v>
      </c>
      <c r="C24" s="1344"/>
      <c r="D24" s="1344"/>
      <c r="E24" s="1344"/>
    </row>
    <row r="25" spans="1:5">
      <c r="A25" s="1134"/>
      <c r="B25" s="1322" t="s">
        <v>873</v>
      </c>
      <c r="C25" s="1344"/>
      <c r="D25" s="1344"/>
      <c r="E25" s="1344"/>
    </row>
    <row r="26" spans="1:5">
      <c r="A26" s="1134"/>
      <c r="B26" s="1322" t="s">
        <v>874</v>
      </c>
      <c r="C26" s="1344"/>
      <c r="D26" s="1344"/>
      <c r="E26" s="1344"/>
    </row>
    <row r="27" spans="1:5">
      <c r="A27" s="1134"/>
    </row>
    <row r="28" spans="1:5">
      <c r="A28" s="1134">
        <v>4</v>
      </c>
      <c r="B28" s="1322" t="s">
        <v>875</v>
      </c>
      <c r="C28" s="1344"/>
      <c r="D28" s="1344"/>
      <c r="E28" s="1344"/>
    </row>
    <row r="29" spans="1:5">
      <c r="A29" s="1134"/>
      <c r="B29" s="1322" t="s">
        <v>876</v>
      </c>
      <c r="C29" s="1344"/>
      <c r="D29" s="1344"/>
      <c r="E29" s="1344"/>
    </row>
    <row r="30" spans="1:5">
      <c r="A30" s="1134"/>
      <c r="B30" s="1322" t="s">
        <v>950</v>
      </c>
      <c r="C30" s="1344"/>
      <c r="D30" s="1344"/>
      <c r="E30" s="1344"/>
    </row>
    <row r="31" spans="1:5">
      <c r="A31" s="1134"/>
      <c r="B31" s="1322" t="s">
        <v>952</v>
      </c>
      <c r="C31" s="1344"/>
      <c r="D31" s="1344"/>
      <c r="E31" s="1344"/>
    </row>
    <row r="32" spans="1:5">
      <c r="A32" s="1134"/>
      <c r="B32" s="1135" t="s">
        <v>951</v>
      </c>
      <c r="C32" s="774"/>
      <c r="D32" s="774"/>
      <c r="E32" s="774"/>
    </row>
    <row r="33" spans="1:5">
      <c r="A33" s="1134"/>
      <c r="B33" s="1322" t="s">
        <v>953</v>
      </c>
      <c r="C33" s="1344"/>
      <c r="D33" s="1344"/>
      <c r="E33" s="1344"/>
    </row>
    <row r="34" spans="1:5">
      <c r="A34" s="1134"/>
      <c r="B34" s="1135" t="s">
        <v>954</v>
      </c>
      <c r="C34" s="774"/>
      <c r="D34" s="774"/>
      <c r="E34" s="774"/>
    </row>
    <row r="35" spans="1:5">
      <c r="A35" s="1129"/>
      <c r="B35" s="1135" t="s">
        <v>955</v>
      </c>
      <c r="C35" s="774"/>
      <c r="D35" s="774"/>
      <c r="E35" s="774"/>
    </row>
    <row r="37" spans="1:5">
      <c r="A37">
        <v>5</v>
      </c>
      <c r="B37" s="1322" t="s">
        <v>956</v>
      </c>
      <c r="C37" s="1344"/>
      <c r="D37" s="1344"/>
      <c r="E37" s="1344"/>
    </row>
    <row r="38" spans="1:5">
      <c r="B38" s="1135" t="s">
        <v>957</v>
      </c>
      <c r="C38" s="774"/>
      <c r="D38" s="774"/>
      <c r="E38" s="774"/>
    </row>
    <row r="39" spans="1:5">
      <c r="B39" s="1322" t="s">
        <v>958</v>
      </c>
      <c r="C39" s="1344"/>
      <c r="D39" s="1344"/>
      <c r="E39" s="1344"/>
    </row>
    <row r="40" spans="1:5">
      <c r="B40" s="1322" t="s">
        <v>877</v>
      </c>
      <c r="C40" s="1344"/>
      <c r="D40" s="1344"/>
      <c r="E40" s="1344"/>
    </row>
    <row r="41" spans="1:5">
      <c r="B41" s="1322" t="s">
        <v>878</v>
      </c>
      <c r="C41" s="1344"/>
      <c r="D41" s="1344"/>
      <c r="E41" s="1344"/>
    </row>
    <row r="42" spans="1:5">
      <c r="B42" s="1322" t="s">
        <v>879</v>
      </c>
      <c r="C42" s="1344"/>
      <c r="D42" s="1344"/>
      <c r="E42" s="1344"/>
    </row>
    <row r="43" spans="1:5">
      <c r="B43" s="1318" t="s">
        <v>975</v>
      </c>
      <c r="C43" s="1344"/>
      <c r="D43" s="1344"/>
      <c r="E43" s="1344"/>
    </row>
    <row r="44" spans="1:5">
      <c r="B44" s="1322" t="s">
        <v>880</v>
      </c>
      <c r="C44" s="1344"/>
      <c r="D44" s="1344"/>
      <c r="E44" s="1344"/>
    </row>
    <row r="45" spans="1:5">
      <c r="B45" s="1318" t="s">
        <v>976</v>
      </c>
      <c r="C45" s="1344"/>
      <c r="D45" s="1344"/>
      <c r="E45" s="1344"/>
    </row>
    <row r="47" spans="1:5">
      <c r="A47">
        <v>6</v>
      </c>
      <c r="B47" s="1322" t="s">
        <v>881</v>
      </c>
      <c r="C47" s="1344"/>
      <c r="D47" s="1344"/>
      <c r="E47" s="1344"/>
    </row>
    <row r="48" spans="1:5">
      <c r="B48" s="1322" t="s">
        <v>882</v>
      </c>
      <c r="C48" s="1344"/>
      <c r="D48" s="1344"/>
      <c r="E48" s="1344"/>
    </row>
    <row r="49" spans="1:5">
      <c r="B49" s="1327"/>
      <c r="C49" s="1327"/>
      <c r="D49" s="1327"/>
      <c r="E49" s="1327"/>
    </row>
    <row r="50" spans="1:5">
      <c r="B50" s="1327"/>
      <c r="C50" s="1327"/>
      <c r="D50" s="1327"/>
      <c r="E50" s="1327"/>
    </row>
    <row r="51" spans="1:5" ht="15.6">
      <c r="A51" s="1242" t="s">
        <v>964</v>
      </c>
      <c r="B51" t="s">
        <v>963</v>
      </c>
    </row>
    <row r="52" spans="1:5">
      <c r="B52" s="525" t="s">
        <v>965</v>
      </c>
    </row>
    <row r="53" spans="1:5">
      <c r="B53" s="525" t="s">
        <v>966</v>
      </c>
    </row>
    <row r="54" spans="1:5">
      <c r="B54" s="525" t="s">
        <v>967</v>
      </c>
    </row>
    <row r="55" spans="1:5">
      <c r="B55" s="525" t="s">
        <v>968</v>
      </c>
    </row>
    <row r="56" spans="1:5" ht="15.6">
      <c r="B56" s="525" t="s">
        <v>983</v>
      </c>
    </row>
  </sheetData>
  <mergeCells count="37">
    <mergeCell ref="B41:E41"/>
    <mergeCell ref="B42:E42"/>
    <mergeCell ref="B50:E50"/>
    <mergeCell ref="B43:E43"/>
    <mergeCell ref="B44:E44"/>
    <mergeCell ref="B45:E45"/>
    <mergeCell ref="B47:E47"/>
    <mergeCell ref="B48:E48"/>
    <mergeCell ref="B49:E49"/>
    <mergeCell ref="B40:E40"/>
    <mergeCell ref="B22:E22"/>
    <mergeCell ref="B23:E23"/>
    <mergeCell ref="B24:E24"/>
    <mergeCell ref="B25:E25"/>
    <mergeCell ref="B26:E26"/>
    <mergeCell ref="B28:E28"/>
    <mergeCell ref="B31:E31"/>
    <mergeCell ref="B29:E29"/>
    <mergeCell ref="B30:E30"/>
    <mergeCell ref="B33:E33"/>
    <mergeCell ref="B37:E37"/>
    <mergeCell ref="B39:E39"/>
    <mergeCell ref="B21:E21"/>
    <mergeCell ref="A1:E1"/>
    <mergeCell ref="B4:E4"/>
    <mergeCell ref="B3:E3"/>
    <mergeCell ref="B5:E5"/>
    <mergeCell ref="B6:E6"/>
    <mergeCell ref="B9:E9"/>
    <mergeCell ref="B10:E10"/>
    <mergeCell ref="B11:E11"/>
    <mergeCell ref="B12:E12"/>
    <mergeCell ref="B13:E13"/>
    <mergeCell ref="B14:E14"/>
    <mergeCell ref="B16:E16"/>
    <mergeCell ref="B17:E17"/>
    <mergeCell ref="B20:E20"/>
  </mergeCells>
  <pageMargins left="0.45" right="0.45" top="0.75" bottom="0.75" header="0.3" footer="0.3"/>
  <pageSetup paperSize="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7"/>
  <sheetViews>
    <sheetView topLeftCell="A10" workbookViewId="0">
      <selection activeCell="A13" sqref="A13:H21"/>
    </sheetView>
  </sheetViews>
  <sheetFormatPr defaultRowHeight="15"/>
  <sheetData>
    <row r="13" spans="1:8" ht="22.8">
      <c r="A13" s="1347" t="s">
        <v>883</v>
      </c>
      <c r="B13" s="1347"/>
      <c r="C13" s="1347"/>
      <c r="D13" s="1347"/>
      <c r="E13" s="1347"/>
      <c r="F13" s="1347"/>
      <c r="G13" s="1347"/>
      <c r="H13" s="1347"/>
    </row>
    <row r="14" spans="1:8" ht="14.4" customHeight="1">
      <c r="A14" s="1139"/>
      <c r="B14" s="1139"/>
      <c r="C14" s="1139"/>
      <c r="D14" s="1139"/>
      <c r="E14" s="1139"/>
      <c r="F14" s="1139"/>
      <c r="G14" s="1139"/>
      <c r="H14" s="1139"/>
    </row>
    <row r="15" spans="1:8" ht="14.4" customHeight="1">
      <c r="A15" s="1139"/>
      <c r="B15" s="1139"/>
      <c r="C15" s="1139"/>
      <c r="D15" s="1139"/>
      <c r="E15" s="1139"/>
      <c r="F15" s="1139"/>
      <c r="G15" s="1139"/>
      <c r="H15" s="1139"/>
    </row>
    <row r="16" spans="1:8" ht="17.399999999999999">
      <c r="A16" s="1315" t="s">
        <v>884</v>
      </c>
      <c r="B16" s="1315"/>
      <c r="C16" s="1315"/>
      <c r="D16" s="1315"/>
      <c r="E16" s="1315"/>
      <c r="F16" s="1315"/>
      <c r="G16" s="1315"/>
      <c r="H16" s="1315"/>
    </row>
    <row r="17" spans="1:8" ht="14.4" customHeight="1">
      <c r="A17" s="1327"/>
      <c r="B17" s="1327"/>
      <c r="C17" s="1327"/>
      <c r="D17" s="1327"/>
      <c r="E17" s="1327"/>
      <c r="F17" s="1327"/>
      <c r="G17" s="1327"/>
      <c r="H17" s="1327"/>
    </row>
    <row r="18" spans="1:8" ht="17.399999999999999">
      <c r="A18" s="1315" t="s">
        <v>885</v>
      </c>
      <c r="B18" s="1315"/>
      <c r="C18" s="1315"/>
      <c r="D18" s="1315"/>
      <c r="E18" s="1315"/>
      <c r="F18" s="1315"/>
      <c r="G18" s="1315"/>
      <c r="H18" s="1315"/>
    </row>
    <row r="20" spans="1:8" ht="17.399999999999999">
      <c r="A20" s="1315" t="s">
        <v>886</v>
      </c>
      <c r="B20" s="1315"/>
      <c r="C20" s="1315"/>
      <c r="D20" s="1315"/>
      <c r="E20" s="1315"/>
      <c r="F20" s="1315"/>
      <c r="G20" s="1315"/>
      <c r="H20" s="1315"/>
    </row>
    <row r="21" spans="1:8" ht="17.399999999999999">
      <c r="A21" s="1315" t="s">
        <v>887</v>
      </c>
      <c r="B21" s="1315"/>
      <c r="C21" s="1315"/>
      <c r="D21" s="1315"/>
      <c r="E21" s="1315"/>
      <c r="F21" s="1315"/>
      <c r="G21" s="1315"/>
      <c r="H21" s="1315"/>
    </row>
    <row r="57" spans="1:8">
      <c r="A57" s="1346" t="s">
        <v>888</v>
      </c>
      <c r="B57" s="1327"/>
      <c r="C57" s="1327"/>
      <c r="D57" s="1327"/>
      <c r="E57" s="1327"/>
      <c r="F57" s="1327"/>
      <c r="G57" s="1327"/>
      <c r="H57" s="1327"/>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38"/>
  <sheetViews>
    <sheetView topLeftCell="A110" workbookViewId="0">
      <selection activeCell="A138" sqref="A138:C138"/>
    </sheetView>
  </sheetViews>
  <sheetFormatPr defaultRowHeight="15"/>
  <cols>
    <col min="1" max="1" width="68.453125" customWidth="1"/>
    <col min="2" max="2" width="8.81640625" style="1130" customWidth="1"/>
  </cols>
  <sheetData>
    <row r="1" spans="1:3" ht="17.399999999999999">
      <c r="A1" s="1125" t="s">
        <v>740</v>
      </c>
    </row>
    <row r="2" spans="1:3" ht="17.399999999999999">
      <c r="A2" s="1125" t="s">
        <v>741</v>
      </c>
    </row>
    <row r="3" spans="1:3" ht="17.399999999999999">
      <c r="A3" s="1126"/>
    </row>
    <row r="4" spans="1:3">
      <c r="A4" s="527" t="s">
        <v>742</v>
      </c>
      <c r="B4" s="1131">
        <v>1</v>
      </c>
    </row>
    <row r="5" spans="1:3">
      <c r="A5" s="527"/>
    </row>
    <row r="6" spans="1:3">
      <c r="A6" s="527" t="s">
        <v>743</v>
      </c>
      <c r="B6" s="1131">
        <v>2</v>
      </c>
    </row>
    <row r="7" spans="1:3">
      <c r="A7" s="525" t="s">
        <v>998</v>
      </c>
      <c r="B7" s="1131" t="s">
        <v>809</v>
      </c>
    </row>
    <row r="8" spans="1:3">
      <c r="A8" s="527"/>
    </row>
    <row r="9" spans="1:3">
      <c r="A9" s="527" t="s">
        <v>762</v>
      </c>
      <c r="B9" s="1130">
        <v>3</v>
      </c>
    </row>
    <row r="10" spans="1:3">
      <c r="A10" s="527"/>
    </row>
    <row r="11" spans="1:3">
      <c r="A11" s="527" t="s">
        <v>744</v>
      </c>
      <c r="B11" s="1130">
        <v>9</v>
      </c>
    </row>
    <row r="12" spans="1:3">
      <c r="A12" s="1127"/>
      <c r="B12" s="1132"/>
      <c r="C12" s="1127"/>
    </row>
    <row r="13" spans="1:3">
      <c r="A13" s="527" t="s">
        <v>745</v>
      </c>
      <c r="B13" s="1130">
        <v>12</v>
      </c>
    </row>
    <row r="14" spans="1:3">
      <c r="A14" s="527"/>
    </row>
    <row r="15" spans="1:3">
      <c r="A15" s="527" t="s">
        <v>746</v>
      </c>
      <c r="B15" s="1131">
        <v>13</v>
      </c>
      <c r="C15" s="527"/>
    </row>
    <row r="16" spans="1:3">
      <c r="A16" s="1127" t="s">
        <v>747</v>
      </c>
      <c r="B16" s="1132" t="s">
        <v>748</v>
      </c>
    </row>
    <row r="17" spans="1:3">
      <c r="A17" s="1127" t="s">
        <v>749</v>
      </c>
      <c r="B17" s="1132" t="s">
        <v>750</v>
      </c>
    </row>
    <row r="18" spans="1:3">
      <c r="A18" s="1127"/>
      <c r="B18" s="1132"/>
    </row>
    <row r="19" spans="1:3">
      <c r="A19" s="1128" t="s">
        <v>751</v>
      </c>
      <c r="B19" s="1132">
        <v>23</v>
      </c>
    </row>
    <row r="20" spans="1:3">
      <c r="A20" s="527"/>
    </row>
    <row r="21" spans="1:3">
      <c r="A21" s="1127" t="s">
        <v>752</v>
      </c>
      <c r="B21" s="1132">
        <v>31</v>
      </c>
    </row>
    <row r="22" spans="1:3">
      <c r="A22" s="1127" t="s">
        <v>753</v>
      </c>
      <c r="B22" s="1132">
        <v>32</v>
      </c>
    </row>
    <row r="23" spans="1:3">
      <c r="A23" s="1127" t="s">
        <v>754</v>
      </c>
      <c r="B23" s="1132">
        <v>33</v>
      </c>
    </row>
    <row r="24" spans="1:3">
      <c r="A24" s="527"/>
    </row>
    <row r="25" spans="1:3">
      <c r="A25" s="1128" t="s">
        <v>763</v>
      </c>
      <c r="B25" s="1130">
        <v>37</v>
      </c>
      <c r="C25" s="527"/>
    </row>
    <row r="26" spans="1:3">
      <c r="A26" s="1127" t="s">
        <v>755</v>
      </c>
      <c r="B26" s="1132">
        <v>38</v>
      </c>
    </row>
    <row r="27" spans="1:3">
      <c r="A27" s="1127"/>
      <c r="B27" s="1132"/>
    </row>
    <row r="28" spans="1:3">
      <c r="A28" s="1128" t="s">
        <v>756</v>
      </c>
      <c r="B28" s="1132">
        <v>39</v>
      </c>
      <c r="C28" s="1127"/>
    </row>
    <row r="30" spans="1:3">
      <c r="A30" s="1127" t="s">
        <v>757</v>
      </c>
      <c r="B30" s="1132">
        <v>41</v>
      </c>
    </row>
    <row r="31" spans="1:3">
      <c r="A31" s="1127" t="s">
        <v>758</v>
      </c>
      <c r="B31" s="1132">
        <v>42</v>
      </c>
    </row>
    <row r="32" spans="1:3">
      <c r="A32" s="1127" t="s">
        <v>759</v>
      </c>
      <c r="B32" s="1132">
        <v>43</v>
      </c>
    </row>
    <row r="34" spans="1:3">
      <c r="A34" s="1127" t="s">
        <v>764</v>
      </c>
      <c r="B34" s="1130">
        <v>50</v>
      </c>
    </row>
    <row r="35" spans="1:3">
      <c r="A35" s="1127"/>
      <c r="B35" s="1132"/>
    </row>
    <row r="36" spans="1:3" ht="17.399999999999999">
      <c r="A36" s="1315" t="s">
        <v>740</v>
      </c>
      <c r="B36" s="1315"/>
      <c r="C36" s="1315"/>
    </row>
    <row r="37" spans="1:3" ht="17.399999999999999">
      <c r="A37" s="1315" t="s">
        <v>810</v>
      </c>
      <c r="B37" s="1315"/>
      <c r="C37" s="1315"/>
    </row>
    <row r="38" spans="1:3">
      <c r="A38" s="1127"/>
    </row>
    <row r="39" spans="1:3">
      <c r="A39" s="1127"/>
    </row>
    <row r="40" spans="1:3">
      <c r="A40" s="1127"/>
    </row>
    <row r="41" spans="1:3">
      <c r="A41" s="1128"/>
    </row>
    <row r="42" spans="1:3">
      <c r="A42" s="1128" t="s">
        <v>765</v>
      </c>
      <c r="B42" s="1130">
        <v>53</v>
      </c>
    </row>
    <row r="43" spans="1:3">
      <c r="A43" s="1128"/>
    </row>
    <row r="44" spans="1:3">
      <c r="A44" s="1128" t="s">
        <v>766</v>
      </c>
      <c r="B44" s="1130">
        <v>54</v>
      </c>
    </row>
    <row r="45" spans="1:3">
      <c r="A45" s="1128"/>
    </row>
    <row r="46" spans="1:3">
      <c r="A46" s="1128" t="s">
        <v>767</v>
      </c>
      <c r="B46" s="1130">
        <v>55</v>
      </c>
    </row>
    <row r="47" spans="1:3">
      <c r="A47" s="1128"/>
    </row>
    <row r="48" spans="1:3">
      <c r="A48" s="1128" t="s">
        <v>962</v>
      </c>
      <c r="B48" s="1130">
        <v>56</v>
      </c>
    </row>
    <row r="50" spans="1:2">
      <c r="A50" s="1127"/>
      <c r="B50" s="1132"/>
    </row>
    <row r="54" spans="1:2">
      <c r="A54" s="1127"/>
      <c r="B54" s="1132"/>
    </row>
    <row r="55" spans="1:2">
      <c r="A55" s="1127"/>
    </row>
    <row r="56" spans="1:2">
      <c r="A56" s="1127"/>
      <c r="B56" s="1132"/>
    </row>
    <row r="57" spans="1:2">
      <c r="A57" s="1128"/>
    </row>
    <row r="58" spans="1:2">
      <c r="A58" s="1128"/>
      <c r="B58" s="1132"/>
    </row>
    <row r="59" spans="1:2">
      <c r="A59" s="1127"/>
      <c r="B59" s="1132"/>
    </row>
    <row r="60" spans="1:2">
      <c r="A60" s="1127"/>
    </row>
    <row r="61" spans="1:2">
      <c r="A61" s="1128"/>
    </row>
    <row r="63" spans="1:2">
      <c r="A63" s="1128"/>
    </row>
    <row r="64" spans="1:2">
      <c r="A64" s="1128"/>
      <c r="B64" s="1132"/>
    </row>
    <row r="65" spans="1:3">
      <c r="A65" s="1127"/>
    </row>
    <row r="66" spans="1:3">
      <c r="A66" s="1127"/>
    </row>
    <row r="67" spans="1:3">
      <c r="A67" s="1316" t="s">
        <v>760</v>
      </c>
      <c r="B67" s="1316"/>
      <c r="C67" s="1316"/>
    </row>
    <row r="68" spans="1:3">
      <c r="A68" s="1127"/>
    </row>
    <row r="69" spans="1:3">
      <c r="A69" s="1127"/>
    </row>
    <row r="83" spans="1:1">
      <c r="A83" s="1128"/>
    </row>
    <row r="84" spans="1:1">
      <c r="A84" s="527"/>
    </row>
    <row r="85" spans="1:1">
      <c r="A85" s="527"/>
    </row>
    <row r="86" spans="1:1">
      <c r="A86" s="527"/>
    </row>
    <row r="87" spans="1:1">
      <c r="A87" s="527"/>
    </row>
    <row r="88" spans="1:1">
      <c r="A88" s="527"/>
    </row>
    <row r="89" spans="1:1">
      <c r="A89" s="527"/>
    </row>
    <row r="90" spans="1:1">
      <c r="A90" s="527"/>
    </row>
    <row r="91" spans="1:1">
      <c r="A91" s="527"/>
    </row>
    <row r="92" spans="1:1">
      <c r="A92" s="527"/>
    </row>
    <row r="93" spans="1:1">
      <c r="A93" s="527"/>
    </row>
    <row r="94" spans="1:1">
      <c r="A94" s="527"/>
    </row>
    <row r="95" spans="1:1">
      <c r="A95" s="527"/>
    </row>
    <row r="96" spans="1:1">
      <c r="A96" s="527"/>
    </row>
    <row r="97" spans="1:1">
      <c r="A97" s="527"/>
    </row>
    <row r="98" spans="1:1">
      <c r="A98" s="527"/>
    </row>
    <row r="99" spans="1:1">
      <c r="A99" s="527"/>
    </row>
    <row r="100" spans="1:1">
      <c r="A100" s="527"/>
    </row>
    <row r="101" spans="1:1">
      <c r="A101" s="527"/>
    </row>
    <row r="102" spans="1:1">
      <c r="A102" s="527"/>
    </row>
    <row r="103" spans="1:1">
      <c r="A103" s="527"/>
    </row>
    <row r="104" spans="1:1">
      <c r="A104" s="527"/>
    </row>
    <row r="105" spans="1:1">
      <c r="A105" s="527"/>
    </row>
    <row r="106" spans="1:1">
      <c r="A106" s="1129"/>
    </row>
    <row r="107" spans="1:1">
      <c r="A107" s="527"/>
    </row>
    <row r="108" spans="1:1">
      <c r="A108" s="527"/>
    </row>
    <row r="109" spans="1:1">
      <c r="A109" s="527"/>
    </row>
    <row r="110" spans="1:1">
      <c r="A110" s="527"/>
    </row>
    <row r="111" spans="1:1">
      <c r="A111" s="527"/>
    </row>
    <row r="112" spans="1:1">
      <c r="A112" s="527"/>
    </row>
    <row r="113" spans="1:1">
      <c r="A113" s="527"/>
    </row>
    <row r="114" spans="1:1">
      <c r="A114" s="527"/>
    </row>
    <row r="115" spans="1:1">
      <c r="A115" s="527"/>
    </row>
    <row r="116" spans="1:1">
      <c r="A116" s="527"/>
    </row>
    <row r="117" spans="1:1">
      <c r="A117" s="527"/>
    </row>
    <row r="118" spans="1:1">
      <c r="A118" s="527"/>
    </row>
    <row r="119" spans="1:1">
      <c r="A119" s="527"/>
    </row>
    <row r="120" spans="1:1">
      <c r="A120" s="527"/>
    </row>
    <row r="121" spans="1:1">
      <c r="A121" s="527"/>
    </row>
    <row r="122" spans="1:1">
      <c r="A122" s="527"/>
    </row>
    <row r="123" spans="1:1">
      <c r="A123" s="527"/>
    </row>
    <row r="124" spans="1:1">
      <c r="A124" s="527"/>
    </row>
    <row r="125" spans="1:1">
      <c r="A125" s="527"/>
    </row>
    <row r="126" spans="1:1">
      <c r="A126" s="527"/>
    </row>
    <row r="127" spans="1:1">
      <c r="A127" s="527"/>
    </row>
    <row r="128" spans="1:1">
      <c r="A128" s="527"/>
    </row>
    <row r="129" spans="1:3">
      <c r="A129" s="527"/>
    </row>
    <row r="130" spans="1:3">
      <c r="A130" s="1129"/>
    </row>
    <row r="131" spans="1:3">
      <c r="A131" s="527"/>
    </row>
    <row r="138" spans="1:3">
      <c r="A138" s="1317" t="s">
        <v>761</v>
      </c>
      <c r="B138" s="1317"/>
      <c r="C138" s="1317"/>
    </row>
  </sheetData>
  <mergeCells count="4">
    <mergeCell ref="A36:C36"/>
    <mergeCell ref="A37:C37"/>
    <mergeCell ref="A67:C67"/>
    <mergeCell ref="A138:C138"/>
  </mergeCells>
  <pageMargins left="0.7" right="0.7" top="0.75" bottom="0.75" header="0.3" footer="0.3"/>
  <pageSetup paperSize="5" scale="85" orientation="portrait" r:id="rId1"/>
  <rowBreaks count="1" manualBreakCount="1">
    <brk id="6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2"/>
  <sheetViews>
    <sheetView tabSelected="1" zoomScaleNormal="100" workbookViewId="0">
      <pane xSplit="1" ySplit="3" topLeftCell="B46" activePane="bottomRight" state="frozen"/>
      <selection pane="topRight" activeCell="B1" sqref="B1"/>
      <selection pane="bottomLeft" activeCell="A4" sqref="A4"/>
      <selection pane="bottomRight" activeCell="D54" sqref="D54"/>
    </sheetView>
  </sheetViews>
  <sheetFormatPr defaultColWidth="6.81640625" defaultRowHeight="15"/>
  <cols>
    <col min="1" max="1" width="15.81640625" customWidth="1"/>
    <col min="2" max="2" width="40.81640625" customWidth="1"/>
    <col min="3" max="4" width="15.81640625" style="788" customWidth="1"/>
  </cols>
  <sheetData>
    <row r="1" spans="1:4" ht="13.5" customHeight="1" thickBot="1">
      <c r="A1" s="29"/>
      <c r="B1" s="50"/>
      <c r="C1" s="883"/>
      <c r="D1" s="883"/>
    </row>
    <row r="2" spans="1:4" ht="24.75" customHeight="1" thickBot="1">
      <c r="A2" s="51" t="s">
        <v>73</v>
      </c>
      <c r="B2" s="52"/>
      <c r="C2" s="884"/>
      <c r="D2" s="885"/>
    </row>
    <row r="3" spans="1:4" ht="31.95" customHeight="1">
      <c r="A3" s="53" t="s">
        <v>74</v>
      </c>
      <c r="B3" s="54" t="s">
        <v>75</v>
      </c>
      <c r="C3" s="886" t="s">
        <v>1020</v>
      </c>
      <c r="D3" s="887" t="s">
        <v>1021</v>
      </c>
    </row>
    <row r="4" spans="1:4" ht="30" customHeight="1">
      <c r="A4" s="55">
        <v>310000</v>
      </c>
      <c r="B4" s="56" t="s">
        <v>78</v>
      </c>
      <c r="C4" s="888"/>
      <c r="D4" s="889"/>
    </row>
    <row r="5" spans="1:4" ht="15.6">
      <c r="A5" s="57">
        <v>312000</v>
      </c>
      <c r="B5" s="58" t="s">
        <v>79</v>
      </c>
      <c r="C5" s="890">
        <v>1593.23</v>
      </c>
      <c r="D5" s="891">
        <v>1000</v>
      </c>
    </row>
    <row r="6" spans="1:4" ht="15.6">
      <c r="A6" s="59">
        <v>314140</v>
      </c>
      <c r="B6" s="60" t="s">
        <v>80</v>
      </c>
      <c r="C6" s="892"/>
      <c r="D6" s="893"/>
    </row>
    <row r="7" spans="1:4" ht="15.6">
      <c r="A7" s="61">
        <v>314200</v>
      </c>
      <c r="B7" s="60" t="s">
        <v>81</v>
      </c>
      <c r="C7" s="892"/>
      <c r="D7" s="893"/>
    </row>
    <row r="8" spans="1:4" ht="15.6">
      <c r="A8" s="62">
        <v>316100</v>
      </c>
      <c r="B8" s="63" t="s">
        <v>82</v>
      </c>
      <c r="C8" s="888"/>
      <c r="D8" s="894"/>
    </row>
    <row r="9" spans="1:4" ht="15.6">
      <c r="A9" s="64"/>
      <c r="B9" s="65"/>
      <c r="C9" s="888"/>
      <c r="D9" s="894"/>
    </row>
    <row r="10" spans="1:4" ht="15.6">
      <c r="A10" s="66" t="s">
        <v>83</v>
      </c>
      <c r="B10" s="65" t="s">
        <v>84</v>
      </c>
      <c r="C10" s="888">
        <f>SUM(C5:C9)</f>
        <v>1593.23</v>
      </c>
      <c r="D10" s="894">
        <f>SUM(D5:D9)</f>
        <v>1000</v>
      </c>
    </row>
    <row r="11" spans="1:4" ht="15.6">
      <c r="A11" s="67">
        <v>320000</v>
      </c>
      <c r="B11" s="68" t="s">
        <v>85</v>
      </c>
      <c r="C11" s="895"/>
      <c r="D11" s="889"/>
    </row>
    <row r="12" spans="1:4" ht="15.6">
      <c r="A12" s="69"/>
      <c r="B12" s="70"/>
      <c r="C12" s="890"/>
      <c r="D12" s="896"/>
    </row>
    <row r="13" spans="1:4" ht="15.6">
      <c r="A13" s="69"/>
      <c r="B13" s="71"/>
      <c r="C13" s="890"/>
      <c r="D13" s="896"/>
    </row>
    <row r="14" spans="1:4" ht="15.6">
      <c r="A14" s="72"/>
      <c r="B14" s="73"/>
      <c r="C14" s="892"/>
      <c r="D14" s="897"/>
    </row>
    <row r="15" spans="1:4" ht="15.6">
      <c r="A15" s="72"/>
      <c r="B15" s="73"/>
      <c r="C15" s="892"/>
      <c r="D15" s="897"/>
    </row>
    <row r="16" spans="1:4" ht="15.6">
      <c r="A16" s="72"/>
      <c r="B16" s="73"/>
      <c r="C16" s="892"/>
      <c r="D16" s="897"/>
    </row>
    <row r="17" spans="1:4" ht="15.6">
      <c r="A17" s="72"/>
      <c r="B17" s="73"/>
      <c r="C17" s="892"/>
      <c r="D17" s="897"/>
    </row>
    <row r="18" spans="1:4" ht="15.6">
      <c r="A18" s="72"/>
      <c r="B18" s="73"/>
      <c r="C18" s="892"/>
      <c r="D18" s="897"/>
    </row>
    <row r="19" spans="1:4" ht="15.6">
      <c r="A19" s="74">
        <v>322000</v>
      </c>
      <c r="B19" s="68" t="s">
        <v>86</v>
      </c>
      <c r="C19" s="895"/>
      <c r="D19" s="889"/>
    </row>
    <row r="20" spans="1:4" ht="15.6">
      <c r="A20" s="75">
        <v>10</v>
      </c>
      <c r="B20" s="71" t="s">
        <v>87</v>
      </c>
      <c r="C20" s="898">
        <v>2499</v>
      </c>
      <c r="D20" s="896">
        <v>2000</v>
      </c>
    </row>
    <row r="21" spans="1:4" ht="15.6">
      <c r="A21" s="72">
        <v>20</v>
      </c>
      <c r="B21" s="73" t="s">
        <v>88</v>
      </c>
      <c r="C21" s="892"/>
      <c r="D21" s="897"/>
    </row>
    <row r="22" spans="1:4" ht="15.6">
      <c r="A22" s="72"/>
      <c r="B22" s="73"/>
      <c r="C22" s="892"/>
      <c r="D22" s="897"/>
    </row>
    <row r="23" spans="1:4" ht="15.6">
      <c r="A23" s="72"/>
      <c r="B23" s="73"/>
      <c r="C23" s="892"/>
      <c r="D23" s="897"/>
    </row>
    <row r="24" spans="1:4" ht="15.6">
      <c r="A24" s="74">
        <v>323000</v>
      </c>
      <c r="B24" s="68" t="s">
        <v>89</v>
      </c>
      <c r="C24" s="895"/>
      <c r="D24" s="889"/>
    </row>
    <row r="25" spans="1:4" ht="15.6">
      <c r="A25" s="75">
        <v>10</v>
      </c>
      <c r="B25" s="71" t="s">
        <v>90</v>
      </c>
      <c r="C25" s="898">
        <v>310</v>
      </c>
      <c r="D25" s="896"/>
    </row>
    <row r="26" spans="1:4" ht="15.6">
      <c r="A26" s="72">
        <v>30</v>
      </c>
      <c r="B26" s="73" t="s">
        <v>91</v>
      </c>
      <c r="C26" s="892">
        <v>680</v>
      </c>
      <c r="D26" s="897">
        <v>500</v>
      </c>
    </row>
    <row r="27" spans="1:4" ht="15.6">
      <c r="A27" s="72">
        <v>40</v>
      </c>
      <c r="B27" s="73" t="s">
        <v>92</v>
      </c>
      <c r="C27" s="892"/>
      <c r="D27" s="897"/>
    </row>
    <row r="28" spans="1:4" ht="15.6">
      <c r="A28" s="72">
        <v>50</v>
      </c>
      <c r="B28" s="73" t="s">
        <v>93</v>
      </c>
      <c r="C28" s="892">
        <v>125</v>
      </c>
      <c r="D28" s="897"/>
    </row>
    <row r="29" spans="1:4" ht="15.6">
      <c r="A29" s="72"/>
      <c r="B29" s="73"/>
      <c r="C29" s="892"/>
      <c r="D29" s="897"/>
    </row>
    <row r="30" spans="1:4" ht="15.6">
      <c r="A30" s="76" t="s">
        <v>83</v>
      </c>
      <c r="B30" s="73" t="s">
        <v>94</v>
      </c>
      <c r="C30" s="892">
        <f>SUM(C12:C29)</f>
        <v>3614</v>
      </c>
      <c r="D30" s="897">
        <f>SUM(D12:D29)</f>
        <v>2500</v>
      </c>
    </row>
    <row r="31" spans="1:4" ht="15.6">
      <c r="A31" s="67">
        <v>330000</v>
      </c>
      <c r="B31" s="68" t="s">
        <v>95</v>
      </c>
      <c r="C31" s="895"/>
      <c r="D31" s="889"/>
    </row>
    <row r="32" spans="1:4" ht="15.6">
      <c r="A32" s="69">
        <v>331000</v>
      </c>
      <c r="B32" s="70" t="s">
        <v>96</v>
      </c>
      <c r="C32" s="898"/>
      <c r="D32" s="896"/>
    </row>
    <row r="33" spans="1:4" ht="15.6">
      <c r="A33" s="72"/>
      <c r="B33" s="73"/>
      <c r="C33" s="892"/>
      <c r="D33" s="897"/>
    </row>
    <row r="34" spans="1:4" ht="15.6">
      <c r="A34" s="77"/>
      <c r="B34" s="71"/>
      <c r="C34" s="898"/>
      <c r="D34" s="896"/>
    </row>
    <row r="35" spans="1:4" ht="15.6">
      <c r="A35" s="74">
        <v>333000</v>
      </c>
      <c r="B35" s="68" t="s">
        <v>97</v>
      </c>
      <c r="C35" s="895"/>
      <c r="D35" s="889"/>
    </row>
    <row r="36" spans="1:4" ht="15.6">
      <c r="A36" s="75">
        <v>20</v>
      </c>
      <c r="B36" s="71" t="s">
        <v>98</v>
      </c>
      <c r="C36" s="898"/>
      <c r="D36" s="896"/>
    </row>
    <row r="37" spans="1:4" ht="15.6">
      <c r="A37" s="72">
        <v>40</v>
      </c>
      <c r="B37" s="73" t="s">
        <v>99</v>
      </c>
      <c r="C37" s="892"/>
      <c r="D37" s="897"/>
    </row>
    <row r="38" spans="1:4" ht="15.6">
      <c r="A38" s="72">
        <v>70</v>
      </c>
      <c r="B38" s="73" t="s">
        <v>100</v>
      </c>
      <c r="C38" s="892"/>
      <c r="D38" s="897"/>
    </row>
    <row r="39" spans="1:4" ht="15.6">
      <c r="A39" s="72"/>
      <c r="B39" s="73"/>
      <c r="C39" s="892"/>
      <c r="D39" s="897"/>
    </row>
    <row r="40" spans="1:4" ht="15.6">
      <c r="A40" s="72">
        <v>334000</v>
      </c>
      <c r="B40" s="78" t="s">
        <v>101</v>
      </c>
      <c r="C40" s="892"/>
      <c r="D40" s="897"/>
    </row>
    <row r="41" spans="1:4" ht="15.6">
      <c r="A41" s="72"/>
      <c r="B41" s="60" t="s">
        <v>1072</v>
      </c>
      <c r="C41" s="892">
        <v>750</v>
      </c>
      <c r="D41" s="897">
        <v>750</v>
      </c>
    </row>
    <row r="42" spans="1:4" ht="15.6">
      <c r="A42" s="72"/>
      <c r="B42" s="60" t="s">
        <v>1100</v>
      </c>
      <c r="C42" s="892">
        <v>5248.5</v>
      </c>
      <c r="D42" s="897">
        <v>8300</v>
      </c>
    </row>
    <row r="43" spans="1:4" ht="15.6">
      <c r="A43" s="74">
        <v>335000</v>
      </c>
      <c r="B43" s="68" t="s">
        <v>102</v>
      </c>
      <c r="C43" s="895"/>
      <c r="D43" s="889"/>
    </row>
    <row r="44" spans="1:4" ht="15.6">
      <c r="A44" s="79">
        <v>25</v>
      </c>
      <c r="B44" s="73" t="s">
        <v>103</v>
      </c>
      <c r="C44" s="890"/>
      <c r="D44" s="896"/>
    </row>
    <row r="45" spans="1:4" ht="15.6">
      <c r="A45" s="79">
        <v>60</v>
      </c>
      <c r="B45" s="73" t="s">
        <v>104</v>
      </c>
      <c r="C45" s="899"/>
      <c r="D45" s="897"/>
    </row>
    <row r="46" spans="1:4" ht="15.6">
      <c r="A46" s="79">
        <v>65</v>
      </c>
      <c r="B46" s="73" t="s">
        <v>105</v>
      </c>
      <c r="C46" s="899">
        <v>13671.04</v>
      </c>
      <c r="D46" s="897">
        <v>30000</v>
      </c>
    </row>
    <row r="47" spans="1:4" ht="15.6">
      <c r="A47" s="79">
        <v>80</v>
      </c>
      <c r="B47" s="73" t="s">
        <v>106</v>
      </c>
      <c r="C47" s="899"/>
      <c r="D47" s="897"/>
    </row>
    <row r="48" spans="1:4" ht="15.6">
      <c r="A48" s="79">
        <v>95</v>
      </c>
      <c r="B48" s="73" t="s">
        <v>107</v>
      </c>
      <c r="C48" s="899"/>
      <c r="D48" s="897"/>
    </row>
    <row r="49" spans="1:4" ht="15.6">
      <c r="A49" s="79">
        <v>100</v>
      </c>
      <c r="B49" s="73" t="s">
        <v>108</v>
      </c>
      <c r="C49" s="899"/>
      <c r="D49" s="897"/>
    </row>
    <row r="50" spans="1:4" ht="15.6">
      <c r="A50" s="79">
        <v>110</v>
      </c>
      <c r="B50" s="73" t="s">
        <v>109</v>
      </c>
      <c r="C50" s="899"/>
      <c r="D50" s="897"/>
    </row>
    <row r="51" spans="1:4" ht="15.6">
      <c r="A51" s="79">
        <v>120</v>
      </c>
      <c r="B51" s="73" t="s">
        <v>110</v>
      </c>
      <c r="C51" s="899">
        <v>5890</v>
      </c>
      <c r="D51" s="897">
        <v>5000</v>
      </c>
    </row>
    <row r="52" spans="1:4" ht="15.6">
      <c r="A52" s="79">
        <v>210</v>
      </c>
      <c r="B52" s="73" t="s">
        <v>111</v>
      </c>
      <c r="C52" s="899"/>
      <c r="D52" s="897"/>
    </row>
    <row r="53" spans="1:4" ht="15.6">
      <c r="A53" s="79">
        <v>230</v>
      </c>
      <c r="B53" s="73" t="s">
        <v>112</v>
      </c>
      <c r="C53" s="899">
        <v>234082.56</v>
      </c>
      <c r="D53" s="897">
        <v>241686.04</v>
      </c>
    </row>
    <row r="54" spans="1:4" ht="15.6">
      <c r="A54" s="79"/>
      <c r="B54" s="73"/>
      <c r="C54" s="899"/>
      <c r="D54" s="897"/>
    </row>
    <row r="55" spans="1:4">
      <c r="A55" s="80"/>
      <c r="B55" s="81"/>
      <c r="C55" s="899"/>
      <c r="D55" s="897"/>
    </row>
    <row r="56" spans="1:4">
      <c r="A56" s="82"/>
      <c r="B56" s="83"/>
      <c r="C56" s="899"/>
      <c r="D56" s="897"/>
    </row>
    <row r="57" spans="1:4">
      <c r="A57" s="80"/>
      <c r="B57" s="81"/>
      <c r="C57" s="899"/>
      <c r="D57" s="897"/>
    </row>
    <row r="58" spans="1:4">
      <c r="A58" s="82"/>
      <c r="B58" s="83"/>
      <c r="C58" s="899"/>
      <c r="D58" s="897"/>
    </row>
    <row r="59" spans="1:4">
      <c r="A59" s="82"/>
      <c r="B59" s="83"/>
      <c r="C59" s="899"/>
      <c r="D59" s="897"/>
    </row>
    <row r="60" spans="1:4">
      <c r="A60" s="82"/>
      <c r="B60" s="83"/>
      <c r="C60" s="899"/>
      <c r="D60" s="897"/>
    </row>
    <row r="61" spans="1:4" ht="15.6">
      <c r="A61" s="79"/>
      <c r="B61" s="73"/>
      <c r="C61" s="899"/>
      <c r="D61" s="897"/>
    </row>
    <row r="62" spans="1:4" ht="15.6" thickBot="1">
      <c r="A62" s="84"/>
      <c r="B62" s="85"/>
      <c r="C62" s="900"/>
      <c r="D62" s="901"/>
    </row>
    <row r="63" spans="1:4" ht="15.6">
      <c r="A63" s="86" t="s">
        <v>113</v>
      </c>
      <c r="B63" s="86"/>
      <c r="C63" s="883"/>
      <c r="D63" s="883"/>
    </row>
    <row r="64" spans="1:4" ht="29.25" customHeight="1">
      <c r="A64" s="87" t="s">
        <v>114</v>
      </c>
      <c r="B64" s="88"/>
      <c r="C64" s="786"/>
      <c r="D64" s="786"/>
    </row>
    <row r="65" spans="1:4">
      <c r="A65" s="50"/>
      <c r="B65" s="50"/>
      <c r="C65" s="883"/>
      <c r="D65" s="883"/>
    </row>
    <row r="66" spans="1:4" ht="15.6">
      <c r="A66" s="90"/>
      <c r="B66" s="90"/>
      <c r="C66" s="776"/>
      <c r="D66" s="776"/>
    </row>
    <row r="67" spans="1:4" ht="15.6">
      <c r="A67" s="90"/>
      <c r="B67" s="90"/>
      <c r="C67" s="776"/>
      <c r="D67" s="776"/>
    </row>
    <row r="68" spans="1:4">
      <c r="A68" s="91"/>
      <c r="B68" s="91"/>
      <c r="C68" s="787"/>
      <c r="D68" s="787"/>
    </row>
    <row r="69" spans="1:4">
      <c r="A69" s="91"/>
      <c r="B69" s="91"/>
      <c r="C69" s="787"/>
      <c r="D69" s="787"/>
    </row>
    <row r="70" spans="1:4">
      <c r="A70" s="91"/>
      <c r="B70" s="91"/>
      <c r="C70" s="787"/>
      <c r="D70" s="787"/>
    </row>
    <row r="71" spans="1:4">
      <c r="A71" s="91"/>
      <c r="B71" s="91"/>
      <c r="C71" s="787"/>
      <c r="D71" s="787"/>
    </row>
    <row r="72" spans="1:4">
      <c r="A72" s="91"/>
      <c r="B72" s="91"/>
      <c r="C72" s="787"/>
      <c r="D72" s="787"/>
    </row>
    <row r="73" spans="1:4">
      <c r="A73" s="91"/>
      <c r="B73" s="91"/>
      <c r="C73" s="787"/>
      <c r="D73" s="787"/>
    </row>
    <row r="74" spans="1:4">
      <c r="A74" s="91"/>
      <c r="B74" s="91"/>
      <c r="C74" s="787"/>
      <c r="D74" s="787"/>
    </row>
    <row r="75" spans="1:4">
      <c r="A75" s="91"/>
      <c r="B75" s="91"/>
      <c r="C75" s="787"/>
      <c r="D75" s="787"/>
    </row>
    <row r="76" spans="1:4">
      <c r="A76" s="91"/>
      <c r="B76" s="91"/>
      <c r="C76" s="787"/>
      <c r="D76" s="787"/>
    </row>
    <row r="77" spans="1:4">
      <c r="A77" s="91"/>
      <c r="B77" s="91"/>
      <c r="C77" s="787"/>
      <c r="D77" s="787"/>
    </row>
    <row r="78" spans="1:4">
      <c r="A78" s="91"/>
      <c r="B78" s="91"/>
      <c r="C78" s="787"/>
      <c r="D78" s="787"/>
    </row>
    <row r="79" spans="1:4">
      <c r="A79" s="91"/>
      <c r="B79" s="91"/>
      <c r="C79" s="787"/>
      <c r="D79" s="787"/>
    </row>
    <row r="80" spans="1:4">
      <c r="A80" s="91"/>
      <c r="B80" s="91"/>
      <c r="C80" s="787"/>
      <c r="D80" s="787"/>
    </row>
    <row r="81" spans="1:4">
      <c r="A81" s="91"/>
      <c r="B81" s="91"/>
      <c r="C81" s="787"/>
      <c r="D81" s="787"/>
    </row>
    <row r="82" spans="1:4">
      <c r="A82" s="91"/>
      <c r="B82" s="91"/>
      <c r="C82" s="787"/>
      <c r="D82" s="787"/>
    </row>
    <row r="83" spans="1:4">
      <c r="A83" s="91"/>
      <c r="B83" s="91"/>
      <c r="C83" s="787"/>
      <c r="D83" s="787"/>
    </row>
    <row r="84" spans="1:4">
      <c r="A84" s="91"/>
      <c r="B84" s="91"/>
      <c r="C84" s="787"/>
      <c r="D84" s="787"/>
    </row>
    <row r="85" spans="1:4">
      <c r="A85" s="91"/>
      <c r="B85" s="91"/>
      <c r="C85" s="787"/>
      <c r="D85" s="787"/>
    </row>
    <row r="86" spans="1:4">
      <c r="A86" s="91"/>
      <c r="B86" s="91"/>
      <c r="C86" s="787"/>
      <c r="D86" s="787"/>
    </row>
    <row r="87" spans="1:4">
      <c r="A87" s="91"/>
      <c r="B87" s="91"/>
      <c r="C87" s="787"/>
      <c r="D87" s="787"/>
    </row>
    <row r="88" spans="1:4">
      <c r="A88" s="91"/>
      <c r="B88" s="91"/>
      <c r="C88" s="787"/>
      <c r="D88" s="787"/>
    </row>
    <row r="89" spans="1:4">
      <c r="A89" s="91"/>
      <c r="B89" s="91"/>
      <c r="C89" s="787"/>
      <c r="D89" s="787"/>
    </row>
    <row r="90" spans="1:4">
      <c r="A90" s="91"/>
      <c r="B90" s="91"/>
      <c r="C90" s="787"/>
      <c r="D90" s="787"/>
    </row>
    <row r="91" spans="1:4">
      <c r="A91" s="91"/>
      <c r="B91" s="91"/>
      <c r="C91" s="787"/>
      <c r="D91" s="787"/>
    </row>
    <row r="92" spans="1:4">
      <c r="A92" s="91"/>
      <c r="B92" s="91"/>
      <c r="C92" s="787"/>
      <c r="D92" s="787"/>
    </row>
    <row r="93" spans="1:4">
      <c r="A93" s="91"/>
      <c r="B93" s="91"/>
      <c r="C93" s="787"/>
      <c r="D93" s="787"/>
    </row>
    <row r="94" spans="1:4">
      <c r="A94" s="91"/>
      <c r="B94" s="91"/>
      <c r="C94" s="787"/>
      <c r="D94" s="787"/>
    </row>
    <row r="95" spans="1:4">
      <c r="A95" s="91"/>
      <c r="B95" s="91"/>
      <c r="C95" s="787"/>
      <c r="D95" s="787"/>
    </row>
    <row r="96" spans="1:4">
      <c r="A96" s="91"/>
      <c r="B96" s="91"/>
      <c r="C96" s="787"/>
      <c r="D96" s="787"/>
    </row>
    <row r="97" spans="1:4">
      <c r="A97" s="91"/>
      <c r="B97" s="91"/>
      <c r="C97" s="787"/>
      <c r="D97" s="787"/>
    </row>
    <row r="98" spans="1:4">
      <c r="A98" s="91"/>
      <c r="B98" s="91"/>
      <c r="C98" s="787"/>
      <c r="D98" s="787"/>
    </row>
    <row r="99" spans="1:4">
      <c r="A99" s="91"/>
      <c r="B99" s="91"/>
      <c r="C99" s="787"/>
      <c r="D99" s="787"/>
    </row>
    <row r="100" spans="1:4">
      <c r="A100" s="91"/>
      <c r="B100" s="91"/>
      <c r="C100" s="787"/>
      <c r="D100" s="787"/>
    </row>
    <row r="101" spans="1:4">
      <c r="A101" s="91"/>
      <c r="B101" s="91"/>
      <c r="C101" s="787"/>
      <c r="D101" s="787"/>
    </row>
    <row r="102" spans="1:4">
      <c r="A102" s="91"/>
      <c r="B102" s="91"/>
      <c r="C102" s="787"/>
      <c r="D102" s="787"/>
    </row>
    <row r="103" spans="1:4">
      <c r="A103" s="91"/>
      <c r="B103" s="91"/>
      <c r="C103" s="787"/>
      <c r="D103" s="787"/>
    </row>
    <row r="104" spans="1:4">
      <c r="A104" s="91"/>
      <c r="B104" s="91"/>
      <c r="C104" s="787"/>
      <c r="D104" s="787"/>
    </row>
    <row r="105" spans="1:4">
      <c r="A105" s="91"/>
      <c r="B105" s="91"/>
      <c r="C105" s="787"/>
      <c r="D105" s="787"/>
    </row>
    <row r="106" spans="1:4">
      <c r="A106" s="91"/>
      <c r="B106" s="91"/>
      <c r="C106" s="787"/>
      <c r="D106" s="787"/>
    </row>
    <row r="107" spans="1:4">
      <c r="A107" s="91"/>
      <c r="B107" s="91"/>
      <c r="C107" s="787"/>
      <c r="D107" s="787"/>
    </row>
    <row r="108" spans="1:4">
      <c r="A108" s="91"/>
      <c r="B108" s="91"/>
      <c r="C108" s="787"/>
      <c r="D108" s="787"/>
    </row>
    <row r="109" spans="1:4">
      <c r="A109" s="91"/>
      <c r="B109" s="91"/>
      <c r="C109" s="787"/>
      <c r="D109" s="787"/>
    </row>
    <row r="110" spans="1:4">
      <c r="A110" s="91"/>
      <c r="B110" s="91"/>
      <c r="C110" s="787"/>
      <c r="D110" s="787"/>
    </row>
    <row r="111" spans="1:4">
      <c r="A111" s="91"/>
      <c r="B111" s="91"/>
      <c r="C111" s="787"/>
      <c r="D111" s="787"/>
    </row>
    <row r="112" spans="1:4">
      <c r="A112" s="91"/>
      <c r="B112" s="91"/>
      <c r="C112" s="787"/>
      <c r="D112" s="787"/>
    </row>
    <row r="113" spans="1:4">
      <c r="A113" s="91"/>
      <c r="B113" s="91"/>
      <c r="C113" s="787"/>
      <c r="D113" s="787"/>
    </row>
    <row r="114" spans="1:4">
      <c r="A114" s="91"/>
      <c r="B114" s="91"/>
      <c r="C114" s="787"/>
      <c r="D114" s="787"/>
    </row>
    <row r="115" spans="1:4">
      <c r="A115" s="91"/>
      <c r="B115" s="91"/>
      <c r="C115" s="787"/>
      <c r="D115" s="787"/>
    </row>
    <row r="116" spans="1:4">
      <c r="A116" s="91"/>
      <c r="B116" s="91"/>
      <c r="C116" s="787"/>
      <c r="D116" s="787"/>
    </row>
    <row r="117" spans="1:4">
      <c r="A117" s="91"/>
      <c r="B117" s="91"/>
      <c r="C117" s="787"/>
      <c r="D117" s="787"/>
    </row>
    <row r="118" spans="1:4">
      <c r="A118" s="91"/>
      <c r="B118" s="91"/>
      <c r="C118" s="787"/>
      <c r="D118" s="787"/>
    </row>
    <row r="119" spans="1:4">
      <c r="A119" s="91"/>
      <c r="B119" s="91"/>
      <c r="C119" s="787"/>
      <c r="D119" s="787"/>
    </row>
    <row r="120" spans="1:4">
      <c r="A120" s="91"/>
      <c r="B120" s="91"/>
      <c r="C120" s="787"/>
      <c r="D120" s="787"/>
    </row>
    <row r="121" spans="1:4">
      <c r="A121" s="91"/>
      <c r="B121" s="91"/>
      <c r="C121" s="787"/>
      <c r="D121" s="787"/>
    </row>
    <row r="122" spans="1:4">
      <c r="A122" s="91"/>
      <c r="B122" s="91"/>
      <c r="C122" s="787"/>
      <c r="D122" s="787"/>
    </row>
    <row r="123" spans="1:4">
      <c r="A123" s="91"/>
      <c r="B123" s="91"/>
      <c r="C123" s="787"/>
      <c r="D123" s="787"/>
    </row>
    <row r="124" spans="1:4">
      <c r="A124" s="91"/>
      <c r="B124" s="91"/>
      <c r="C124" s="787"/>
      <c r="D124" s="787"/>
    </row>
    <row r="125" spans="1:4">
      <c r="A125" s="91"/>
      <c r="B125" s="91"/>
      <c r="C125" s="787"/>
      <c r="D125" s="787"/>
    </row>
    <row r="126" spans="1:4">
      <c r="A126" s="91"/>
      <c r="B126" s="91"/>
      <c r="C126" s="787"/>
      <c r="D126" s="787"/>
    </row>
    <row r="127" spans="1:4">
      <c r="A127" s="91"/>
      <c r="B127" s="91"/>
      <c r="C127" s="787"/>
      <c r="D127" s="787"/>
    </row>
    <row r="128" spans="1:4">
      <c r="A128" s="91"/>
      <c r="B128" s="91"/>
      <c r="C128" s="787"/>
      <c r="D128" s="787"/>
    </row>
    <row r="129" spans="1:4">
      <c r="A129" s="91"/>
      <c r="B129" s="91"/>
      <c r="C129" s="787"/>
      <c r="D129" s="787"/>
    </row>
    <row r="130" spans="1:4">
      <c r="A130" s="91"/>
      <c r="B130" s="91"/>
      <c r="C130" s="787"/>
      <c r="D130" s="787"/>
    </row>
    <row r="131" spans="1:4">
      <c r="A131" s="91"/>
      <c r="B131" s="91"/>
      <c r="C131" s="787"/>
      <c r="D131" s="787"/>
    </row>
    <row r="132" spans="1:4">
      <c r="A132" s="91"/>
      <c r="B132" s="91"/>
      <c r="C132" s="787"/>
      <c r="D132" s="787"/>
    </row>
    <row r="133" spans="1:4">
      <c r="A133" s="91"/>
      <c r="B133" s="91"/>
      <c r="C133" s="787"/>
      <c r="D133" s="787"/>
    </row>
    <row r="134" spans="1:4">
      <c r="A134" s="91"/>
      <c r="B134" s="91"/>
      <c r="C134" s="787"/>
      <c r="D134" s="787"/>
    </row>
    <row r="135" spans="1:4">
      <c r="A135" s="91"/>
      <c r="B135" s="91"/>
      <c r="C135" s="787"/>
      <c r="D135" s="787"/>
    </row>
    <row r="136" spans="1:4">
      <c r="A136" s="91"/>
      <c r="B136" s="91"/>
      <c r="C136" s="787"/>
      <c r="D136" s="787"/>
    </row>
    <row r="137" spans="1:4">
      <c r="A137" s="91"/>
      <c r="B137" s="91"/>
      <c r="C137" s="787"/>
      <c r="D137" s="787"/>
    </row>
    <row r="138" spans="1:4">
      <c r="A138" s="91"/>
      <c r="B138" s="91"/>
      <c r="C138" s="787"/>
      <c r="D138" s="787"/>
    </row>
    <row r="139" spans="1:4">
      <c r="A139" s="91"/>
      <c r="B139" s="91"/>
      <c r="C139" s="787"/>
      <c r="D139" s="787"/>
    </row>
    <row r="140" spans="1:4">
      <c r="A140" s="91"/>
      <c r="B140" s="91"/>
      <c r="C140" s="787"/>
      <c r="D140" s="787"/>
    </row>
    <row r="141" spans="1:4">
      <c r="A141" s="91"/>
      <c r="B141" s="91"/>
      <c r="C141" s="787"/>
      <c r="D141" s="787"/>
    </row>
    <row r="142" spans="1:4">
      <c r="A142" s="91"/>
      <c r="B142" s="91"/>
      <c r="C142" s="787"/>
      <c r="D142" s="787"/>
    </row>
    <row r="143" spans="1:4">
      <c r="A143" s="91"/>
      <c r="B143" s="91"/>
      <c r="C143" s="787"/>
      <c r="D143" s="787"/>
    </row>
    <row r="144" spans="1:4">
      <c r="A144" s="91"/>
      <c r="B144" s="91"/>
      <c r="C144" s="787"/>
      <c r="D144" s="787"/>
    </row>
    <row r="145" spans="1:4">
      <c r="A145" s="91"/>
      <c r="B145" s="91"/>
      <c r="C145" s="787"/>
      <c r="D145" s="787"/>
    </row>
    <row r="146" spans="1:4">
      <c r="A146" s="91"/>
      <c r="B146" s="91"/>
      <c r="C146" s="787"/>
      <c r="D146" s="787"/>
    </row>
    <row r="147" spans="1:4">
      <c r="A147" s="91"/>
      <c r="B147" s="91"/>
      <c r="C147" s="787"/>
      <c r="D147" s="787"/>
    </row>
    <row r="148" spans="1:4">
      <c r="A148" s="91"/>
      <c r="B148" s="91"/>
      <c r="C148" s="787"/>
      <c r="D148" s="787"/>
    </row>
    <row r="149" spans="1:4">
      <c r="A149" s="91"/>
      <c r="B149" s="91"/>
      <c r="C149" s="787"/>
      <c r="D149" s="787"/>
    </row>
    <row r="150" spans="1:4">
      <c r="A150" s="91"/>
      <c r="B150" s="91"/>
      <c r="C150" s="787"/>
      <c r="D150" s="787"/>
    </row>
    <row r="151" spans="1:4">
      <c r="A151" s="91"/>
      <c r="B151" s="91"/>
      <c r="C151" s="787"/>
      <c r="D151" s="787"/>
    </row>
    <row r="152" spans="1:4">
      <c r="A152" s="91"/>
      <c r="B152" s="91"/>
      <c r="C152" s="787"/>
      <c r="D152" s="787"/>
    </row>
    <row r="153" spans="1:4">
      <c r="A153" s="91"/>
      <c r="B153" s="91"/>
      <c r="C153" s="787"/>
      <c r="D153" s="787"/>
    </row>
    <row r="154" spans="1:4">
      <c r="A154" s="91"/>
      <c r="B154" s="91"/>
      <c r="C154" s="787"/>
      <c r="D154" s="787"/>
    </row>
    <row r="155" spans="1:4">
      <c r="A155" s="91"/>
      <c r="B155" s="91"/>
      <c r="C155" s="787"/>
      <c r="D155" s="787"/>
    </row>
    <row r="156" spans="1:4">
      <c r="A156" s="91"/>
      <c r="B156" s="91"/>
      <c r="C156" s="787"/>
      <c r="D156" s="787"/>
    </row>
    <row r="157" spans="1:4">
      <c r="A157" s="91"/>
      <c r="B157" s="91"/>
      <c r="C157" s="787"/>
      <c r="D157" s="787"/>
    </row>
    <row r="158" spans="1:4">
      <c r="A158" s="91"/>
      <c r="B158" s="91"/>
      <c r="C158" s="787"/>
      <c r="D158" s="787"/>
    </row>
    <row r="159" spans="1:4">
      <c r="A159" s="91"/>
      <c r="B159" s="91"/>
      <c r="C159" s="787"/>
      <c r="D159" s="787"/>
    </row>
    <row r="160" spans="1:4">
      <c r="A160" s="91"/>
      <c r="B160" s="91"/>
      <c r="C160" s="787"/>
      <c r="D160" s="787"/>
    </row>
    <row r="161" spans="1:4">
      <c r="A161" s="91"/>
      <c r="B161" s="91"/>
      <c r="C161" s="787"/>
      <c r="D161" s="787"/>
    </row>
    <row r="162" spans="1:4">
      <c r="A162" s="91"/>
      <c r="B162" s="91"/>
      <c r="C162" s="787"/>
      <c r="D162" s="787"/>
    </row>
    <row r="163" spans="1:4">
      <c r="A163" s="91"/>
      <c r="B163" s="91"/>
      <c r="C163" s="787"/>
      <c r="D163" s="787"/>
    </row>
    <row r="164" spans="1:4">
      <c r="A164" s="91"/>
      <c r="B164" s="91"/>
      <c r="C164" s="787"/>
      <c r="D164" s="787"/>
    </row>
    <row r="165" spans="1:4">
      <c r="A165" s="91"/>
      <c r="B165" s="91"/>
      <c r="C165" s="787"/>
      <c r="D165" s="787"/>
    </row>
    <row r="166" spans="1:4">
      <c r="A166" s="91"/>
      <c r="B166" s="91"/>
      <c r="C166" s="787"/>
      <c r="D166" s="787"/>
    </row>
    <row r="167" spans="1:4">
      <c r="A167" s="91"/>
      <c r="B167" s="91"/>
      <c r="C167" s="787"/>
      <c r="D167" s="787"/>
    </row>
    <row r="168" spans="1:4">
      <c r="A168" s="91"/>
      <c r="B168" s="91"/>
      <c r="C168" s="787"/>
      <c r="D168" s="787"/>
    </row>
    <row r="169" spans="1:4">
      <c r="A169" s="91"/>
      <c r="B169" s="91"/>
      <c r="C169" s="787"/>
      <c r="D169" s="787"/>
    </row>
    <row r="170" spans="1:4">
      <c r="A170" s="91"/>
      <c r="B170" s="91"/>
      <c r="C170" s="787"/>
      <c r="D170" s="787"/>
    </row>
    <row r="171" spans="1:4">
      <c r="A171" s="91"/>
      <c r="B171" s="91"/>
      <c r="C171" s="787"/>
      <c r="D171" s="787"/>
    </row>
    <row r="172" spans="1:4">
      <c r="A172" s="91"/>
      <c r="B172" s="91"/>
      <c r="C172" s="787"/>
      <c r="D172" s="787"/>
    </row>
  </sheetData>
  <phoneticPr fontId="0" type="noConversion"/>
  <pageMargins left="0.5" right="0.5" top="0.33300000000000002" bottom="0.66700000000000004" header="0.5" footer="0.5"/>
  <pageSetup paperSize="5"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zoomScaleNormal="100" workbookViewId="0">
      <pane xSplit="1" ySplit="3" topLeftCell="B4" activePane="bottomRight" state="frozen"/>
      <selection pane="topRight" activeCell="B1" sqref="B1"/>
      <selection pane="bottomLeft" activeCell="A4" sqref="A4"/>
      <selection pane="bottomRight" activeCell="B23" sqref="B23"/>
    </sheetView>
  </sheetViews>
  <sheetFormatPr defaultColWidth="7.54296875" defaultRowHeight="15"/>
  <cols>
    <col min="1" max="1" width="15.81640625" customWidth="1"/>
    <col min="2" max="2" width="40.81640625" customWidth="1"/>
    <col min="3" max="3" width="16.08984375" customWidth="1"/>
    <col min="4" max="4" width="14.453125" customWidth="1"/>
  </cols>
  <sheetData>
    <row r="1" spans="1:4" ht="12.75" customHeight="1" thickBot="1">
      <c r="A1" s="1069"/>
      <c r="B1" s="495"/>
      <c r="C1" s="495"/>
      <c r="D1" s="495"/>
    </row>
    <row r="2" spans="1:4" ht="23.25" customHeight="1" thickBot="1">
      <c r="A2" s="92" t="s">
        <v>73</v>
      </c>
      <c r="B2" s="93"/>
      <c r="C2" s="94"/>
      <c r="D2" s="95"/>
    </row>
    <row r="3" spans="1:4" ht="33" customHeight="1" thickBot="1">
      <c r="A3" s="96" t="s">
        <v>74</v>
      </c>
      <c r="B3" s="97" t="s">
        <v>75</v>
      </c>
      <c r="C3" s="98" t="s">
        <v>1020</v>
      </c>
      <c r="D3" s="99" t="s">
        <v>1021</v>
      </c>
    </row>
    <row r="4" spans="1:4" ht="15.6">
      <c r="A4" s="100" t="s">
        <v>115</v>
      </c>
      <c r="B4" s="101" t="s">
        <v>116</v>
      </c>
      <c r="C4" s="102"/>
      <c r="D4" s="103"/>
    </row>
    <row r="5" spans="1:4" ht="15.6">
      <c r="A5" s="104">
        <v>338000</v>
      </c>
      <c r="B5" s="105" t="s">
        <v>117</v>
      </c>
      <c r="C5" s="106"/>
      <c r="D5" s="107"/>
    </row>
    <row r="6" spans="1:4" ht="15.6">
      <c r="A6" s="108"/>
      <c r="B6" s="109"/>
      <c r="C6" s="110"/>
      <c r="D6" s="111"/>
    </row>
    <row r="7" spans="1:4" ht="15.6">
      <c r="A7" s="108"/>
      <c r="B7" s="109"/>
      <c r="C7" s="110"/>
      <c r="D7" s="111"/>
    </row>
    <row r="8" spans="1:4" ht="15.6">
      <c r="A8" s="62" t="s">
        <v>83</v>
      </c>
      <c r="B8" s="112" t="s">
        <v>118</v>
      </c>
      <c r="C8" s="113">
        <f>SUM('Page 14-Gen rev'!C32:C61)+C5+C6+C7</f>
        <v>259642.1</v>
      </c>
      <c r="D8" s="494">
        <f>SUM('Page 14-Gen rev'!D32:D61)+D5+D6+D7</f>
        <v>285736.04000000004</v>
      </c>
    </row>
    <row r="9" spans="1:4" ht="15.6">
      <c r="A9" s="115" t="s">
        <v>119</v>
      </c>
      <c r="B9" s="105" t="s">
        <v>120</v>
      </c>
      <c r="C9" s="106"/>
      <c r="D9" s="107"/>
    </row>
    <row r="10" spans="1:4" ht="15.6">
      <c r="A10" s="116">
        <v>341000</v>
      </c>
      <c r="B10" s="105" t="s">
        <v>121</v>
      </c>
      <c r="C10" s="106"/>
      <c r="D10" s="107"/>
    </row>
    <row r="11" spans="1:4" ht="15.6">
      <c r="A11" s="108">
        <v>10</v>
      </c>
      <c r="B11" s="109" t="s">
        <v>1073</v>
      </c>
      <c r="C11" s="110">
        <v>45000</v>
      </c>
      <c r="D11" s="111">
        <v>45000</v>
      </c>
    </row>
    <row r="12" spans="1:4" ht="15.6">
      <c r="A12" s="108">
        <v>20</v>
      </c>
      <c r="B12" s="117" t="s">
        <v>122</v>
      </c>
      <c r="C12" s="110"/>
      <c r="D12" s="111"/>
    </row>
    <row r="13" spans="1:4" ht="15.6">
      <c r="A13" s="108">
        <v>41</v>
      </c>
      <c r="B13" s="109" t="s">
        <v>123</v>
      </c>
      <c r="C13" s="110"/>
      <c r="D13" s="111"/>
    </row>
    <row r="14" spans="1:4" ht="15.6">
      <c r="A14" s="108">
        <v>42</v>
      </c>
      <c r="B14" s="109" t="s">
        <v>124</v>
      </c>
      <c r="C14" s="110"/>
      <c r="D14" s="111"/>
    </row>
    <row r="15" spans="1:4" ht="15.6">
      <c r="A15" s="108">
        <v>50</v>
      </c>
      <c r="B15" s="109" t="s">
        <v>125</v>
      </c>
      <c r="C15" s="110"/>
      <c r="D15" s="111"/>
    </row>
    <row r="16" spans="1:4" ht="15.6">
      <c r="A16" s="108">
        <v>60</v>
      </c>
      <c r="B16" s="109" t="s">
        <v>126</v>
      </c>
      <c r="C16" s="110"/>
      <c r="D16" s="111"/>
    </row>
    <row r="17" spans="1:4" ht="15.6">
      <c r="A17" s="108">
        <v>70</v>
      </c>
      <c r="B17" s="109" t="s">
        <v>127</v>
      </c>
      <c r="C17" s="110"/>
      <c r="D17" s="111"/>
    </row>
    <row r="18" spans="1:4" ht="15.6">
      <c r="A18" s="108"/>
      <c r="B18" s="109"/>
      <c r="C18" s="110"/>
      <c r="D18" s="111"/>
    </row>
    <row r="19" spans="1:4" ht="15.6">
      <c r="A19" s="108"/>
      <c r="B19" s="109"/>
      <c r="C19" s="110"/>
      <c r="D19" s="111"/>
    </row>
    <row r="20" spans="1:4" ht="15.6">
      <c r="A20" s="104">
        <v>342000</v>
      </c>
      <c r="B20" s="118" t="s">
        <v>128</v>
      </c>
      <c r="C20" s="106"/>
      <c r="D20" s="107"/>
    </row>
    <row r="21" spans="1:4" ht="15.6">
      <c r="A21" s="108">
        <v>11</v>
      </c>
      <c r="B21" s="119" t="s">
        <v>129</v>
      </c>
      <c r="C21" s="106"/>
      <c r="D21" s="107"/>
    </row>
    <row r="22" spans="1:4" ht="15.6">
      <c r="A22" s="108">
        <v>12</v>
      </c>
      <c r="B22" s="109" t="s">
        <v>130</v>
      </c>
      <c r="C22" s="113"/>
      <c r="D22" s="114"/>
    </row>
    <row r="23" spans="1:4" ht="15.6">
      <c r="A23" s="108">
        <v>20</v>
      </c>
      <c r="B23" s="109" t="s">
        <v>131</v>
      </c>
      <c r="C23" s="110"/>
      <c r="D23" s="111"/>
    </row>
    <row r="24" spans="1:4" ht="15.6">
      <c r="A24" s="108">
        <v>50</v>
      </c>
      <c r="B24" s="109" t="s">
        <v>132</v>
      </c>
      <c r="C24" s="110"/>
      <c r="D24" s="111"/>
    </row>
    <row r="25" spans="1:4" ht="15.6">
      <c r="A25" s="108"/>
      <c r="B25" s="109"/>
      <c r="C25" s="110"/>
      <c r="D25" s="111"/>
    </row>
    <row r="26" spans="1:4" ht="15.6">
      <c r="A26" s="108"/>
      <c r="B26" s="109"/>
      <c r="C26" s="110"/>
      <c r="D26" s="111"/>
    </row>
    <row r="27" spans="1:4" ht="15.6">
      <c r="A27" s="104">
        <v>343000</v>
      </c>
      <c r="B27" s="120" t="s">
        <v>133</v>
      </c>
      <c r="C27" s="106"/>
      <c r="D27" s="107"/>
    </row>
    <row r="28" spans="1:4" ht="15.6">
      <c r="A28" s="108">
        <v>10</v>
      </c>
      <c r="B28" s="109" t="s">
        <v>134</v>
      </c>
      <c r="C28" s="110"/>
      <c r="D28" s="111"/>
    </row>
    <row r="29" spans="1:4" ht="15.6">
      <c r="A29" s="108"/>
      <c r="B29" s="109"/>
      <c r="C29" s="110"/>
      <c r="D29" s="111"/>
    </row>
    <row r="30" spans="1:4" ht="15.6">
      <c r="A30" s="108"/>
      <c r="B30" s="109"/>
      <c r="C30" s="110"/>
      <c r="D30" s="111"/>
    </row>
    <row r="31" spans="1:4" ht="15.6">
      <c r="A31" s="108"/>
      <c r="B31" s="109"/>
      <c r="C31" s="110"/>
      <c r="D31" s="111"/>
    </row>
    <row r="32" spans="1:4" ht="15.6">
      <c r="A32" s="108"/>
      <c r="B32" s="109"/>
      <c r="C32" s="110"/>
      <c r="D32" s="111"/>
    </row>
    <row r="33" spans="1:4" ht="15.6">
      <c r="A33" s="121">
        <v>343060</v>
      </c>
      <c r="B33" s="122" t="s">
        <v>135</v>
      </c>
      <c r="C33" s="123"/>
      <c r="D33" s="124"/>
    </row>
    <row r="34" spans="1:4" ht="15.6">
      <c r="A34" s="108"/>
      <c r="B34" s="109"/>
      <c r="C34" s="110"/>
      <c r="D34" s="111"/>
    </row>
    <row r="35" spans="1:4" ht="15.6">
      <c r="A35" s="108"/>
      <c r="B35" s="109"/>
      <c r="C35" s="110"/>
      <c r="D35" s="111"/>
    </row>
    <row r="36" spans="1:4" ht="15.6">
      <c r="A36" s="108"/>
      <c r="B36" s="109"/>
      <c r="C36" s="110"/>
      <c r="D36" s="111"/>
    </row>
    <row r="37" spans="1:4" ht="15.6">
      <c r="A37" s="108"/>
      <c r="B37" s="109"/>
      <c r="C37" s="110"/>
      <c r="D37" s="111"/>
    </row>
    <row r="38" spans="1:4" ht="15.6">
      <c r="A38" s="121">
        <v>343300</v>
      </c>
      <c r="B38" s="122" t="s">
        <v>136</v>
      </c>
      <c r="C38" s="123"/>
      <c r="D38" s="124"/>
    </row>
    <row r="39" spans="1:4" ht="15.6">
      <c r="A39" s="108">
        <v>10</v>
      </c>
      <c r="B39" s="109" t="s">
        <v>137</v>
      </c>
      <c r="C39" s="110"/>
      <c r="D39" s="111"/>
    </row>
    <row r="40" spans="1:4" ht="15.6">
      <c r="A40" s="108">
        <v>20</v>
      </c>
      <c r="B40" s="109" t="s">
        <v>138</v>
      </c>
      <c r="C40" s="110"/>
      <c r="D40" s="111"/>
    </row>
    <row r="41" spans="1:4" ht="15.6">
      <c r="A41" s="108">
        <v>30</v>
      </c>
      <c r="B41" s="109" t="s">
        <v>139</v>
      </c>
      <c r="C41" s="110"/>
      <c r="D41" s="111"/>
    </row>
    <row r="42" spans="1:4" ht="15.6">
      <c r="A42" s="108">
        <v>40</v>
      </c>
      <c r="B42" s="109" t="s">
        <v>140</v>
      </c>
      <c r="C42" s="110"/>
      <c r="D42" s="111"/>
    </row>
    <row r="43" spans="1:4" ht="15.6">
      <c r="A43" s="108">
        <v>50</v>
      </c>
      <c r="B43" s="109" t="s">
        <v>141</v>
      </c>
      <c r="C43" s="110"/>
      <c r="D43" s="111"/>
    </row>
    <row r="44" spans="1:4" ht="15.6">
      <c r="A44" s="108">
        <v>60</v>
      </c>
      <c r="B44" s="109" t="s">
        <v>142</v>
      </c>
      <c r="C44" s="110"/>
      <c r="D44" s="111"/>
    </row>
    <row r="45" spans="1:4" ht="15.6">
      <c r="A45" s="108"/>
      <c r="B45" s="109"/>
      <c r="C45" s="110"/>
      <c r="D45" s="111"/>
    </row>
    <row r="46" spans="1:4" ht="15.6">
      <c r="A46" s="108"/>
      <c r="B46" s="109"/>
      <c r="C46" s="110"/>
      <c r="D46" s="111"/>
    </row>
    <row r="47" spans="1:4" ht="15.6">
      <c r="A47" s="108"/>
      <c r="B47" s="109"/>
      <c r="C47" s="110"/>
      <c r="D47" s="111"/>
    </row>
    <row r="48" spans="1:4" ht="15.6">
      <c r="A48" s="104">
        <v>344000</v>
      </c>
      <c r="B48" s="120" t="s">
        <v>143</v>
      </c>
      <c r="C48" s="106"/>
      <c r="D48" s="107"/>
    </row>
    <row r="49" spans="1:4" ht="15.6">
      <c r="A49" s="108"/>
      <c r="B49" s="109"/>
      <c r="C49" s="110"/>
      <c r="D49" s="111"/>
    </row>
    <row r="50" spans="1:4" ht="15.6">
      <c r="A50" s="108"/>
      <c r="B50" s="109"/>
      <c r="C50" s="110"/>
      <c r="D50" s="111"/>
    </row>
    <row r="51" spans="1:4" ht="15.6">
      <c r="A51" s="108"/>
      <c r="B51" s="109"/>
      <c r="C51" s="110"/>
      <c r="D51" s="111"/>
    </row>
    <row r="52" spans="1:4" ht="15.6">
      <c r="A52" s="104">
        <v>346000</v>
      </c>
      <c r="B52" s="120" t="s">
        <v>144</v>
      </c>
      <c r="C52" s="106"/>
      <c r="D52" s="107"/>
    </row>
    <row r="53" spans="1:4" ht="15.6">
      <c r="A53" s="108">
        <v>10</v>
      </c>
      <c r="B53" s="109" t="s">
        <v>145</v>
      </c>
      <c r="C53" s="110"/>
      <c r="D53" s="111"/>
    </row>
    <row r="54" spans="1:4" ht="15.6">
      <c r="A54" s="108">
        <v>20</v>
      </c>
      <c r="B54" s="109" t="s">
        <v>146</v>
      </c>
      <c r="C54" s="110"/>
      <c r="D54" s="111"/>
    </row>
    <row r="55" spans="1:4" ht="15.6">
      <c r="A55" s="108">
        <v>30</v>
      </c>
      <c r="B55" s="109" t="s">
        <v>147</v>
      </c>
      <c r="C55" s="110"/>
      <c r="D55" s="111"/>
    </row>
    <row r="56" spans="1:4" ht="15.6">
      <c r="A56" s="108">
        <v>40</v>
      </c>
      <c r="B56" s="109" t="s">
        <v>148</v>
      </c>
      <c r="C56" s="110"/>
      <c r="D56" s="111"/>
    </row>
    <row r="57" spans="1:4" ht="15.6">
      <c r="A57" s="108">
        <v>70</v>
      </c>
      <c r="B57" s="109" t="s">
        <v>149</v>
      </c>
      <c r="C57" s="110"/>
      <c r="D57" s="111"/>
    </row>
    <row r="58" spans="1:4" ht="15.6">
      <c r="A58" s="108">
        <v>100</v>
      </c>
      <c r="B58" s="109" t="s">
        <v>150</v>
      </c>
      <c r="C58" s="110"/>
      <c r="D58" s="111"/>
    </row>
    <row r="59" spans="1:4" ht="15.6">
      <c r="A59" s="108">
        <v>200</v>
      </c>
      <c r="B59" s="109" t="s">
        <v>151</v>
      </c>
      <c r="C59" s="110"/>
      <c r="D59" s="111"/>
    </row>
    <row r="60" spans="1:4" ht="15.6">
      <c r="A60" s="108"/>
      <c r="B60" s="109"/>
      <c r="C60" s="110"/>
      <c r="D60" s="111"/>
    </row>
    <row r="61" spans="1:4" ht="15.6">
      <c r="A61" s="108"/>
      <c r="B61" s="109"/>
      <c r="C61" s="110"/>
      <c r="D61" s="111"/>
    </row>
    <row r="62" spans="1:4" ht="15.6">
      <c r="A62" s="108"/>
      <c r="B62" s="109"/>
      <c r="C62" s="110"/>
      <c r="D62" s="111"/>
    </row>
    <row r="63" spans="1:4" ht="16.2" thickBot="1">
      <c r="A63" s="125" t="s">
        <v>83</v>
      </c>
      <c r="B63" s="126" t="s">
        <v>118</v>
      </c>
      <c r="C63" s="127">
        <f>SUM(C9:C59)</f>
        <v>45000</v>
      </c>
      <c r="D63" s="128">
        <f>SUM(D9:D59)</f>
        <v>45000</v>
      </c>
    </row>
    <row r="64" spans="1:4" ht="15.6">
      <c r="A64" s="129"/>
      <c r="B64" s="129"/>
      <c r="C64" s="130"/>
      <c r="D64" s="130"/>
    </row>
    <row r="65" spans="1:4" ht="15.6">
      <c r="A65" s="129"/>
      <c r="B65" s="129" t="s">
        <v>152</v>
      </c>
      <c r="C65" s="130"/>
      <c r="D65" s="130"/>
    </row>
  </sheetData>
  <phoneticPr fontId="0" type="noConversion"/>
  <pageMargins left="0.5" right="0.5" top="0.33300000000000002" bottom="0.66700000000000004" header="0.5" footer="0.5"/>
  <pageSetup paperSize="5"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70"/>
  <sheetViews>
    <sheetView zoomScaleNormal="100" workbookViewId="0">
      <pane xSplit="1" ySplit="3" topLeftCell="B13" activePane="bottomRight" state="frozen"/>
      <selection pane="topRight" activeCell="B1" sqref="B1"/>
      <selection pane="bottomLeft" activeCell="A4" sqref="A4"/>
      <selection pane="bottomRight" activeCell="C20" sqref="C20"/>
    </sheetView>
  </sheetViews>
  <sheetFormatPr defaultColWidth="7.54296875" defaultRowHeight="15"/>
  <cols>
    <col min="1" max="1" width="15.81640625" customWidth="1"/>
    <col min="2" max="2" width="39.36328125" customWidth="1"/>
    <col min="3" max="3" width="15.81640625" customWidth="1"/>
    <col min="4" max="4" width="15.453125" customWidth="1"/>
  </cols>
  <sheetData>
    <row r="1" spans="1:4" ht="15.6" thickBot="1"/>
    <row r="2" spans="1:4" ht="16.2" thickBot="1">
      <c r="A2" s="51" t="s">
        <v>73</v>
      </c>
      <c r="B2" s="131"/>
      <c r="C2" s="131"/>
      <c r="D2" s="132"/>
    </row>
    <row r="3" spans="1:4" ht="38.25" customHeight="1">
      <c r="A3" s="133" t="s">
        <v>74</v>
      </c>
      <c r="B3" s="134" t="s">
        <v>75</v>
      </c>
      <c r="C3" s="135" t="s">
        <v>1020</v>
      </c>
      <c r="D3" s="136" t="s">
        <v>1021</v>
      </c>
    </row>
    <row r="4" spans="1:4" ht="15.6">
      <c r="A4" s="137">
        <v>350000</v>
      </c>
      <c r="B4" s="138" t="s">
        <v>153</v>
      </c>
      <c r="C4" s="139"/>
      <c r="D4" s="140"/>
    </row>
    <row r="5" spans="1:4" ht="15.6">
      <c r="A5" s="141">
        <v>351010</v>
      </c>
      <c r="B5" s="142" t="s">
        <v>154</v>
      </c>
      <c r="C5" s="143"/>
      <c r="D5" s="144"/>
    </row>
    <row r="6" spans="1:4" ht="15.6">
      <c r="A6" s="145">
        <v>11</v>
      </c>
      <c r="B6" s="146" t="s">
        <v>155</v>
      </c>
      <c r="C6" s="147"/>
      <c r="D6" s="148"/>
    </row>
    <row r="7" spans="1:4" ht="15.6">
      <c r="A7" s="149">
        <v>12</v>
      </c>
      <c r="B7" s="150" t="s">
        <v>156</v>
      </c>
      <c r="C7" s="151"/>
      <c r="D7" s="152"/>
    </row>
    <row r="8" spans="1:4" ht="15.6">
      <c r="A8" s="149">
        <v>13</v>
      </c>
      <c r="B8" s="150" t="s">
        <v>157</v>
      </c>
      <c r="C8" s="151"/>
      <c r="D8" s="152"/>
    </row>
    <row r="9" spans="1:4" ht="15.6">
      <c r="A9" s="149">
        <v>14</v>
      </c>
      <c r="B9" s="150" t="s">
        <v>158</v>
      </c>
      <c r="C9" s="151"/>
      <c r="D9" s="152"/>
    </row>
    <row r="10" spans="1:4" ht="15.6">
      <c r="A10" s="149">
        <v>351020</v>
      </c>
      <c r="B10" s="150" t="s">
        <v>159</v>
      </c>
      <c r="C10" s="151"/>
      <c r="D10" s="152"/>
    </row>
    <row r="11" spans="1:4" ht="15.6">
      <c r="A11" s="149">
        <v>351030</v>
      </c>
      <c r="B11" s="150" t="s">
        <v>160</v>
      </c>
      <c r="C11" s="151">
        <v>1120.29</v>
      </c>
      <c r="D11" s="152">
        <v>500</v>
      </c>
    </row>
    <row r="12" spans="1:4" ht="15.6">
      <c r="A12" s="149">
        <v>351040</v>
      </c>
      <c r="B12" s="150" t="s">
        <v>161</v>
      </c>
      <c r="C12" s="151"/>
      <c r="D12" s="152"/>
    </row>
    <row r="13" spans="1:4" ht="15.6">
      <c r="A13" s="149"/>
      <c r="B13" s="150"/>
      <c r="C13" s="151"/>
      <c r="D13" s="152"/>
    </row>
    <row r="14" spans="1:4" ht="15.6">
      <c r="A14" s="149"/>
      <c r="B14" s="150"/>
      <c r="C14" s="151"/>
      <c r="D14" s="152"/>
    </row>
    <row r="15" spans="1:4" ht="15.6">
      <c r="A15" s="149"/>
      <c r="B15" s="150"/>
      <c r="C15" s="151"/>
      <c r="D15" s="152"/>
    </row>
    <row r="16" spans="1:4" ht="15.6">
      <c r="A16" s="149"/>
      <c r="B16" s="150"/>
      <c r="C16" s="151"/>
      <c r="D16" s="152"/>
    </row>
    <row r="17" spans="1:4" ht="15.6">
      <c r="A17" s="149" t="s">
        <v>83</v>
      </c>
      <c r="B17" s="150" t="s">
        <v>118</v>
      </c>
      <c r="C17" s="151">
        <f>SUM(C4:C16)</f>
        <v>1120.29</v>
      </c>
      <c r="D17" s="152">
        <f>SUM(D4:D16)</f>
        <v>500</v>
      </c>
    </row>
    <row r="18" spans="1:4" ht="15.6">
      <c r="A18" s="153">
        <v>360000</v>
      </c>
      <c r="B18" s="154" t="s">
        <v>162</v>
      </c>
      <c r="C18" s="139"/>
      <c r="D18" s="155"/>
    </row>
    <row r="19" spans="1:4" ht="15.6">
      <c r="A19" s="145">
        <v>361000</v>
      </c>
      <c r="B19" s="146" t="s">
        <v>163</v>
      </c>
      <c r="C19" s="147">
        <v>1500</v>
      </c>
      <c r="D19" s="148">
        <v>1500</v>
      </c>
    </row>
    <row r="20" spans="1:4" ht="15.6">
      <c r="A20" s="149">
        <v>362000</v>
      </c>
      <c r="B20" s="150" t="s">
        <v>161</v>
      </c>
      <c r="C20" s="151">
        <v>241</v>
      </c>
      <c r="D20" s="152">
        <v>500</v>
      </c>
    </row>
    <row r="21" spans="1:4" ht="15.6">
      <c r="A21" s="149">
        <v>365000</v>
      </c>
      <c r="B21" s="150" t="s">
        <v>164</v>
      </c>
      <c r="C21" s="151"/>
      <c r="D21" s="152"/>
    </row>
    <row r="22" spans="1:4" ht="15.6">
      <c r="A22" s="149"/>
      <c r="B22" s="150"/>
      <c r="C22" s="151"/>
      <c r="D22" s="152"/>
    </row>
    <row r="23" spans="1:4" ht="15.6">
      <c r="A23" s="149"/>
      <c r="B23" s="150"/>
      <c r="C23" s="151"/>
      <c r="D23" s="152"/>
    </row>
    <row r="24" spans="1:4" ht="15.6">
      <c r="A24" s="149"/>
      <c r="B24" s="150"/>
      <c r="C24" s="151"/>
      <c r="D24" s="152"/>
    </row>
    <row r="25" spans="1:4" ht="15.6">
      <c r="A25" s="149" t="s">
        <v>83</v>
      </c>
      <c r="B25" s="150" t="s">
        <v>165</v>
      </c>
      <c r="C25" s="151">
        <f>SUM(C18:C24)</f>
        <v>1741</v>
      </c>
      <c r="D25" s="152">
        <f>SUM(D18:D24)</f>
        <v>2000</v>
      </c>
    </row>
    <row r="26" spans="1:4" ht="15.6">
      <c r="A26" s="153">
        <v>370000</v>
      </c>
      <c r="B26" s="154" t="s">
        <v>166</v>
      </c>
      <c r="C26" s="139"/>
      <c r="D26" s="155"/>
    </row>
    <row r="27" spans="1:4" ht="15.6">
      <c r="A27" s="145">
        <v>371000</v>
      </c>
      <c r="B27" s="146" t="s">
        <v>167</v>
      </c>
      <c r="C27" s="147">
        <v>985.89</v>
      </c>
      <c r="D27" s="148">
        <v>500</v>
      </c>
    </row>
    <row r="28" spans="1:4" ht="15.6">
      <c r="A28" s="149">
        <v>372000</v>
      </c>
      <c r="B28" s="150" t="s">
        <v>168</v>
      </c>
      <c r="C28" s="151"/>
      <c r="D28" s="152"/>
    </row>
    <row r="29" spans="1:4" ht="15.6">
      <c r="A29" s="149"/>
      <c r="B29" s="150"/>
      <c r="C29" s="151"/>
      <c r="D29" s="152"/>
    </row>
    <row r="30" spans="1:4" ht="15.6">
      <c r="A30" s="149"/>
      <c r="B30" s="150"/>
      <c r="C30" s="151"/>
      <c r="D30" s="152"/>
    </row>
    <row r="31" spans="1:4" ht="15.6">
      <c r="A31" s="149"/>
      <c r="B31" s="150"/>
      <c r="C31" s="151"/>
      <c r="D31" s="152"/>
    </row>
    <row r="32" spans="1:4" ht="15.6">
      <c r="A32" s="149"/>
      <c r="B32" s="150"/>
      <c r="C32" s="151"/>
      <c r="D32" s="152"/>
    </row>
    <row r="33" spans="1:4" ht="15.6">
      <c r="A33" s="149"/>
      <c r="B33" s="150"/>
      <c r="C33" s="151"/>
      <c r="D33" s="152"/>
    </row>
    <row r="34" spans="1:4" ht="15.6">
      <c r="A34" s="149" t="s">
        <v>83</v>
      </c>
      <c r="B34" s="150" t="s">
        <v>169</v>
      </c>
      <c r="C34" s="151">
        <f>SUM(C26:C33)</f>
        <v>985.89</v>
      </c>
      <c r="D34" s="152">
        <f>SUM(D26:D33)</f>
        <v>500</v>
      </c>
    </row>
    <row r="35" spans="1:4" ht="15.6">
      <c r="A35" s="153">
        <v>380000</v>
      </c>
      <c r="B35" s="154" t="s">
        <v>170</v>
      </c>
      <c r="C35" s="139"/>
      <c r="D35" s="155"/>
    </row>
    <row r="36" spans="1:4" ht="15.6">
      <c r="A36" s="141">
        <v>381000</v>
      </c>
      <c r="B36" s="142" t="s">
        <v>171</v>
      </c>
      <c r="C36" s="143"/>
      <c r="D36" s="144"/>
    </row>
    <row r="37" spans="1:4" ht="15.6">
      <c r="A37" s="145">
        <v>50</v>
      </c>
      <c r="B37" s="146" t="s">
        <v>172</v>
      </c>
      <c r="C37" s="147"/>
      <c r="D37" s="148"/>
    </row>
    <row r="38" spans="1:4" ht="15.6">
      <c r="A38" s="149">
        <v>70</v>
      </c>
      <c r="B38" s="150" t="s">
        <v>173</v>
      </c>
      <c r="C38" s="151"/>
      <c r="D38" s="152"/>
    </row>
    <row r="39" spans="1:4" ht="15.6">
      <c r="A39" s="149"/>
      <c r="B39" s="150"/>
      <c r="C39" s="151"/>
      <c r="D39" s="152"/>
    </row>
    <row r="40" spans="1:4" ht="15.6">
      <c r="A40" s="149"/>
      <c r="B40" s="150"/>
      <c r="C40" s="151"/>
      <c r="D40" s="152"/>
    </row>
    <row r="41" spans="1:4" ht="15.6">
      <c r="A41" s="149"/>
      <c r="B41" s="150"/>
      <c r="C41" s="151"/>
      <c r="D41" s="152"/>
    </row>
    <row r="42" spans="1:4" ht="15.6">
      <c r="A42" s="149"/>
      <c r="B42" s="150"/>
      <c r="C42" s="151"/>
      <c r="D42" s="152"/>
    </row>
    <row r="43" spans="1:4" ht="15.6">
      <c r="A43" s="149"/>
      <c r="B43" s="150"/>
      <c r="C43" s="151"/>
      <c r="D43" s="152"/>
    </row>
    <row r="44" spans="1:4" ht="15.6">
      <c r="A44" s="156">
        <v>382000</v>
      </c>
      <c r="B44" s="157" t="s">
        <v>174</v>
      </c>
      <c r="C44" s="139"/>
      <c r="D44" s="155"/>
    </row>
    <row r="45" spans="1:4" ht="15.6">
      <c r="A45" s="145">
        <v>10</v>
      </c>
      <c r="B45" s="146" t="s">
        <v>175</v>
      </c>
      <c r="C45" s="147"/>
      <c r="D45" s="148"/>
    </row>
    <row r="46" spans="1:4" ht="15.6">
      <c r="A46" s="149"/>
      <c r="B46" s="150"/>
      <c r="C46" s="151"/>
      <c r="D46" s="152"/>
    </row>
    <row r="47" spans="1:4" ht="15.6">
      <c r="A47" s="149"/>
      <c r="B47" s="150"/>
      <c r="C47" s="151"/>
      <c r="D47" s="152"/>
    </row>
    <row r="48" spans="1:4" ht="15.6">
      <c r="A48" s="149"/>
      <c r="B48" s="150"/>
      <c r="C48" s="151"/>
      <c r="D48" s="152"/>
    </row>
    <row r="49" spans="1:4" ht="15.6">
      <c r="A49" s="149"/>
      <c r="B49" s="150"/>
      <c r="C49" s="151"/>
      <c r="D49" s="152"/>
    </row>
    <row r="50" spans="1:4" ht="15.6">
      <c r="A50" s="149"/>
      <c r="B50" s="150"/>
      <c r="C50" s="151"/>
      <c r="D50" s="152"/>
    </row>
    <row r="51" spans="1:4" ht="15.6">
      <c r="A51" s="149"/>
      <c r="B51" s="150"/>
      <c r="C51" s="151"/>
      <c r="D51" s="152"/>
    </row>
    <row r="52" spans="1:4" ht="15.6">
      <c r="A52" s="149" t="s">
        <v>83</v>
      </c>
      <c r="B52" s="150" t="s">
        <v>118</v>
      </c>
      <c r="C52" s="151">
        <f>SUM(C35:C51)</f>
        <v>0</v>
      </c>
      <c r="D52" s="152">
        <f>SUM(D35:D51)</f>
        <v>0</v>
      </c>
    </row>
    <row r="53" spans="1:4" ht="15.6">
      <c r="A53" s="156">
        <v>383000</v>
      </c>
      <c r="B53" s="154" t="s">
        <v>176</v>
      </c>
      <c r="C53" s="139"/>
      <c r="D53" s="155"/>
    </row>
    <row r="54" spans="1:4" ht="15.6">
      <c r="A54" s="145"/>
      <c r="B54" s="146"/>
      <c r="C54" s="147"/>
      <c r="D54" s="148"/>
    </row>
    <row r="55" spans="1:4" ht="15.6">
      <c r="A55" s="149"/>
      <c r="B55" s="150"/>
      <c r="C55" s="151"/>
      <c r="D55" s="152"/>
    </row>
    <row r="56" spans="1:4" ht="15.6">
      <c r="A56" s="149"/>
      <c r="B56" s="150"/>
      <c r="C56" s="151"/>
      <c r="D56" s="152"/>
    </row>
    <row r="57" spans="1:4" ht="15.6">
      <c r="A57" s="149"/>
      <c r="B57" s="150"/>
      <c r="C57" s="151"/>
      <c r="D57" s="152"/>
    </row>
    <row r="58" spans="1:4" ht="15.6">
      <c r="A58" s="149"/>
      <c r="B58" s="150"/>
      <c r="C58" s="151"/>
      <c r="D58" s="152"/>
    </row>
    <row r="59" spans="1:4" ht="15.6">
      <c r="A59" s="149"/>
      <c r="B59" s="150"/>
      <c r="C59" s="151"/>
      <c r="D59" s="152"/>
    </row>
    <row r="60" spans="1:4" ht="15.6">
      <c r="A60" s="149"/>
      <c r="B60" s="150"/>
      <c r="C60" s="151"/>
      <c r="D60" s="152"/>
    </row>
    <row r="61" spans="1:4" ht="15.6">
      <c r="A61" s="149" t="s">
        <v>83</v>
      </c>
      <c r="B61" s="150" t="s">
        <v>118</v>
      </c>
      <c r="C61" s="151">
        <f>SUM(C53:C60)</f>
        <v>0</v>
      </c>
      <c r="D61" s="152">
        <f>SUM(D53:D60)</f>
        <v>0</v>
      </c>
    </row>
    <row r="62" spans="1:4" ht="15.6">
      <c r="A62" s="149"/>
      <c r="B62" s="150"/>
      <c r="C62" s="151"/>
      <c r="D62" s="1263"/>
    </row>
    <row r="63" spans="1:4" ht="15.6">
      <c r="A63" s="6" t="s">
        <v>178</v>
      </c>
      <c r="B63" s="7"/>
      <c r="C63" s="151">
        <f>+'Page 14-Gen rev'!C10+'Page 14-Gen rev'!C30+'page 15-Gen rev'!C8+'page 15-Gen rev'!C63+'Page 16-Gen rev'!C17+'Page 16-Gen rev'!C25+'Page 16-Gen rev'!C34+'Page 16-Gen rev'!C52+'Page 16-Gen rev'!C61</f>
        <v>313696.51</v>
      </c>
      <c r="D63" s="151">
        <f>+'Page 14-Gen rev'!D10+'Page 14-Gen rev'!D30+'page 15-Gen rev'!D8+'page 15-Gen rev'!D63+'Page 16-Gen rev'!D17+'Page 16-Gen rev'!D25+'Page 16-Gen rev'!D34+'Page 16-Gen rev'!D52+'Page 16-Gen rev'!D61</f>
        <v>337236.04000000004</v>
      </c>
    </row>
    <row r="64" spans="1:4" ht="15.6">
      <c r="A64" s="149"/>
      <c r="B64" s="150"/>
      <c r="C64" s="151"/>
      <c r="D64" s="1263" t="s">
        <v>177</v>
      </c>
    </row>
    <row r="65" spans="1:4" ht="15.6">
      <c r="A65" s="158" t="s">
        <v>179</v>
      </c>
      <c r="B65" s="158"/>
      <c r="C65" s="158"/>
      <c r="D65" s="158"/>
    </row>
    <row r="66" spans="1:4" ht="15.6">
      <c r="A66" s="159" t="s">
        <v>180</v>
      </c>
      <c r="B66" s="159"/>
      <c r="C66" s="159"/>
      <c r="D66" s="159"/>
    </row>
    <row r="67" spans="1:4" ht="15.6">
      <c r="A67" s="160"/>
      <c r="B67" s="161" t="s">
        <v>181</v>
      </c>
      <c r="C67" s="159"/>
      <c r="D67" s="159"/>
    </row>
    <row r="68" spans="1:4" ht="15.6">
      <c r="A68" s="159"/>
      <c r="B68" s="159"/>
      <c r="C68" s="159"/>
      <c r="D68" s="159"/>
    </row>
    <row r="69" spans="1:4" ht="15.6">
      <c r="A69" s="159"/>
      <c r="B69" s="159"/>
      <c r="C69" s="159"/>
      <c r="D69" s="159"/>
    </row>
    <row r="70" spans="1:4" ht="15.6">
      <c r="A70" s="29"/>
      <c r="B70" s="29"/>
      <c r="C70" s="29"/>
      <c r="D70" s="29"/>
    </row>
  </sheetData>
  <phoneticPr fontId="0" type="noConversion"/>
  <pageMargins left="0.5" right="0.5" top="8.3000000000000004E-2" bottom="0.16700000000000001" header="0.5" footer="0.5"/>
  <pageSetup paperSize="5"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zoomScaleNormal="100" workbookViewId="0">
      <pane xSplit="2" ySplit="8" topLeftCell="C30" activePane="bottomRight" state="frozen"/>
      <selection pane="topRight" activeCell="C1" sqref="C1"/>
      <selection pane="bottomLeft" activeCell="A9" sqref="A9"/>
      <selection pane="bottomRight" activeCell="F29" sqref="F29"/>
    </sheetView>
  </sheetViews>
  <sheetFormatPr defaultColWidth="6.81640625" defaultRowHeight="15"/>
  <cols>
    <col min="1" max="1" width="2.90625" customWidth="1"/>
    <col min="2" max="2" width="10.453125" customWidth="1"/>
    <col min="3" max="3" width="36.81640625" customWidth="1"/>
    <col min="4" max="4" width="10.81640625" customWidth="1"/>
    <col min="5" max="6" width="12.81640625" customWidth="1"/>
    <col min="7" max="8" width="10.81640625" customWidth="1"/>
    <col min="9" max="9" width="11.81640625" customWidth="1"/>
    <col min="10" max="10" width="9.81640625" customWidth="1"/>
    <col min="11" max="11" width="13.453125" customWidth="1"/>
    <col min="12" max="12" width="13.81640625" customWidth="1"/>
    <col min="13" max="14" width="0" hidden="1" customWidth="1"/>
  </cols>
  <sheetData>
    <row r="1" spans="1:12" ht="15.6">
      <c r="A1" s="29"/>
    </row>
    <row r="2" spans="1:12" ht="15.6" thickBot="1">
      <c r="A2" s="1348" t="s">
        <v>182</v>
      </c>
    </row>
    <row r="3" spans="1:12" ht="15.6">
      <c r="A3" s="1349"/>
      <c r="B3" s="496" t="s">
        <v>183</v>
      </c>
      <c r="C3" s="409"/>
      <c r="D3" s="335" t="s">
        <v>184</v>
      </c>
      <c r="E3" s="497"/>
      <c r="F3" s="498"/>
      <c r="G3" s="97" t="s">
        <v>1022</v>
      </c>
      <c r="H3" s="499"/>
      <c r="I3" s="500"/>
      <c r="J3" s="500"/>
      <c r="K3" s="501"/>
      <c r="L3" s="336"/>
    </row>
    <row r="4" spans="1:12" ht="15.6">
      <c r="A4" s="1349"/>
      <c r="B4" s="339" t="s">
        <v>185</v>
      </c>
      <c r="C4" s="338" t="s">
        <v>186</v>
      </c>
      <c r="D4" s="366" t="s">
        <v>187</v>
      </c>
      <c r="E4" s="367"/>
      <c r="F4" s="368"/>
      <c r="G4" s="369" t="s">
        <v>1023</v>
      </c>
      <c r="H4" s="370"/>
      <c r="I4" s="370"/>
      <c r="J4" s="370"/>
      <c r="K4" s="372"/>
      <c r="L4" s="340"/>
    </row>
    <row r="5" spans="1:12" ht="15.6">
      <c r="A5" s="1349"/>
      <c r="B5" s="374" t="s">
        <v>188</v>
      </c>
      <c r="C5" s="375" t="s">
        <v>189</v>
      </c>
      <c r="D5" s="376" t="s">
        <v>190</v>
      </c>
      <c r="E5" s="372"/>
      <c r="F5" s="377"/>
      <c r="G5" s="378"/>
      <c r="H5" s="370"/>
      <c r="I5" s="370"/>
      <c r="J5" s="1211"/>
      <c r="K5" s="372"/>
      <c r="L5" s="502"/>
    </row>
    <row r="6" spans="1:12" ht="15.6">
      <c r="A6" s="1349"/>
      <c r="B6" s="357"/>
      <c r="C6" s="358"/>
      <c r="D6" s="380" t="s">
        <v>191</v>
      </c>
      <c r="E6" s="381" t="s">
        <v>191</v>
      </c>
      <c r="F6" s="382" t="s">
        <v>191</v>
      </c>
      <c r="G6" s="383"/>
      <c r="H6" s="384" t="s">
        <v>192</v>
      </c>
      <c r="I6" s="385" t="s">
        <v>193</v>
      </c>
      <c r="J6" s="1215" t="s">
        <v>936</v>
      </c>
      <c r="K6" s="386" t="s">
        <v>194</v>
      </c>
      <c r="L6" s="415"/>
    </row>
    <row r="7" spans="1:12" ht="15.6">
      <c r="A7" s="1349"/>
      <c r="B7" s="339" t="s">
        <v>195</v>
      </c>
      <c r="C7" s="387"/>
      <c r="D7" s="388" t="s">
        <v>196</v>
      </c>
      <c r="E7" s="384" t="s">
        <v>196</v>
      </c>
      <c r="F7" s="389" t="s">
        <v>196</v>
      </c>
      <c r="G7" s="383" t="s">
        <v>197</v>
      </c>
      <c r="H7" s="384" t="s">
        <v>198</v>
      </c>
      <c r="I7" s="385" t="s">
        <v>199</v>
      </c>
      <c r="J7" s="1216" t="s">
        <v>937</v>
      </c>
      <c r="K7" s="386" t="s">
        <v>200</v>
      </c>
      <c r="L7" s="415" t="s">
        <v>201</v>
      </c>
    </row>
    <row r="8" spans="1:12" ht="15.6">
      <c r="A8" s="1349"/>
      <c r="B8" s="390" t="s">
        <v>202</v>
      </c>
      <c r="C8" s="391" t="s">
        <v>195</v>
      </c>
      <c r="D8" s="390" t="s">
        <v>203</v>
      </c>
      <c r="E8" s="391" t="s">
        <v>204</v>
      </c>
      <c r="F8" s="392" t="s">
        <v>205</v>
      </c>
      <c r="G8" s="393" t="s">
        <v>203</v>
      </c>
      <c r="H8" s="391" t="s">
        <v>206</v>
      </c>
      <c r="I8" s="394" t="s">
        <v>207</v>
      </c>
      <c r="J8" s="1217" t="s">
        <v>938</v>
      </c>
      <c r="K8" s="395" t="s">
        <v>208</v>
      </c>
      <c r="L8" s="344" t="s">
        <v>204</v>
      </c>
    </row>
    <row r="9" spans="1:12" ht="15.6">
      <c r="A9" s="1349"/>
      <c r="B9" s="235">
        <v>410000</v>
      </c>
      <c r="C9" s="234" t="s">
        <v>209</v>
      </c>
      <c r="D9" s="297"/>
      <c r="E9" s="503"/>
      <c r="F9" s="463"/>
      <c r="G9" s="504"/>
      <c r="H9" s="503"/>
      <c r="I9" s="463"/>
      <c r="J9" s="1350"/>
      <c r="K9" s="1212"/>
      <c r="L9" s="505"/>
    </row>
    <row r="10" spans="1:12" ht="14.25" customHeight="1">
      <c r="A10" s="1349"/>
      <c r="B10" s="307">
        <v>410100</v>
      </c>
      <c r="C10" s="280" t="s">
        <v>210</v>
      </c>
      <c r="D10" s="307"/>
      <c r="E10" s="506">
        <v>7050</v>
      </c>
      <c r="F10" s="507">
        <v>4969.54</v>
      </c>
      <c r="G10" s="508"/>
      <c r="H10" s="506">
        <v>4850</v>
      </c>
      <c r="I10" s="507">
        <v>1700</v>
      </c>
      <c r="J10" s="1351"/>
      <c r="K10" s="939"/>
      <c r="L10" s="509">
        <f t="shared" ref="L10:L39" si="0">SUM(H10:K10)</f>
        <v>6550</v>
      </c>
    </row>
    <row r="11" spans="1:12" ht="15.6">
      <c r="A11" s="1349"/>
      <c r="B11" s="308">
        <v>410200</v>
      </c>
      <c r="C11" s="192" t="s">
        <v>211</v>
      </c>
      <c r="D11" s="510"/>
      <c r="E11" s="511">
        <v>7800</v>
      </c>
      <c r="F11" s="512">
        <v>6442.1</v>
      </c>
      <c r="G11" s="513"/>
      <c r="H11" s="511">
        <v>5500</v>
      </c>
      <c r="I11" s="512">
        <v>3500</v>
      </c>
      <c r="J11" s="1214"/>
      <c r="K11" s="515"/>
      <c r="L11" s="514">
        <f t="shared" si="0"/>
        <v>9000</v>
      </c>
    </row>
    <row r="12" spans="1:12" ht="15.6">
      <c r="A12" s="1349"/>
      <c r="B12" s="308">
        <v>410320</v>
      </c>
      <c r="C12" s="192" t="s">
        <v>212</v>
      </c>
      <c r="D12" s="510"/>
      <c r="E12" s="511"/>
      <c r="F12" s="512"/>
      <c r="G12" s="513"/>
      <c r="H12" s="511"/>
      <c r="I12" s="512"/>
      <c r="J12" s="1214"/>
      <c r="K12" s="515"/>
      <c r="L12" s="514">
        <f t="shared" si="0"/>
        <v>0</v>
      </c>
    </row>
    <row r="13" spans="1:12" ht="15.6">
      <c r="A13" s="1349"/>
      <c r="B13" s="308">
        <v>410340</v>
      </c>
      <c r="C13" s="192" t="s">
        <v>213</v>
      </c>
      <c r="D13" s="510"/>
      <c r="E13" s="511"/>
      <c r="F13" s="512"/>
      <c r="G13" s="513"/>
      <c r="H13" s="511"/>
      <c r="I13" s="512"/>
      <c r="J13" s="1214"/>
      <c r="K13" s="515"/>
      <c r="L13" s="514">
        <f t="shared" si="0"/>
        <v>0</v>
      </c>
    </row>
    <row r="14" spans="1:12" ht="15.6">
      <c r="A14" s="1349"/>
      <c r="B14" s="309">
        <v>410360</v>
      </c>
      <c r="C14" s="192" t="s">
        <v>214</v>
      </c>
      <c r="D14" s="510"/>
      <c r="E14" s="511"/>
      <c r="F14" s="512"/>
      <c r="G14" s="513"/>
      <c r="H14" s="511"/>
      <c r="I14" s="512"/>
      <c r="J14" s="1214"/>
      <c r="K14" s="515"/>
      <c r="L14" s="514">
        <f t="shared" si="0"/>
        <v>0</v>
      </c>
    </row>
    <row r="15" spans="1:12" ht="15.6">
      <c r="A15" s="1349"/>
      <c r="B15" s="309">
        <v>410400</v>
      </c>
      <c r="C15" s="219" t="s">
        <v>215</v>
      </c>
      <c r="D15" s="510"/>
      <c r="E15" s="511"/>
      <c r="F15" s="512"/>
      <c r="G15" s="513"/>
      <c r="H15" s="511"/>
      <c r="I15" s="512"/>
      <c r="J15" s="1214"/>
      <c r="K15" s="515"/>
      <c r="L15" s="514">
        <f t="shared" si="0"/>
        <v>0</v>
      </c>
    </row>
    <row r="16" spans="1:12" ht="15.6">
      <c r="A16" s="1349"/>
      <c r="B16" s="309">
        <v>410500</v>
      </c>
      <c r="C16" s="219" t="s">
        <v>216</v>
      </c>
      <c r="D16" s="313">
        <v>2</v>
      </c>
      <c r="E16" s="511">
        <v>99500</v>
      </c>
      <c r="F16" s="512">
        <v>81309.490000000005</v>
      </c>
      <c r="G16" s="513">
        <v>2</v>
      </c>
      <c r="H16" s="511">
        <v>85000</v>
      </c>
      <c r="I16" s="512">
        <v>16500</v>
      </c>
      <c r="J16" s="1214"/>
      <c r="K16" s="515"/>
      <c r="L16" s="514">
        <f t="shared" si="0"/>
        <v>101500</v>
      </c>
    </row>
    <row r="17" spans="1:12" ht="15.6">
      <c r="A17" s="1349"/>
      <c r="B17" s="309">
        <v>410510</v>
      </c>
      <c r="C17" s="219" t="s">
        <v>217</v>
      </c>
      <c r="D17" s="313"/>
      <c r="E17" s="511"/>
      <c r="F17" s="512"/>
      <c r="G17" s="513"/>
      <c r="H17" s="511"/>
      <c r="I17" s="512"/>
      <c r="J17" s="1214"/>
      <c r="K17" s="515"/>
      <c r="L17" s="514">
        <f t="shared" si="0"/>
        <v>0</v>
      </c>
    </row>
    <row r="18" spans="1:12" ht="15.6">
      <c r="A18" s="1349"/>
      <c r="B18" s="309">
        <v>410530</v>
      </c>
      <c r="C18" s="219" t="s">
        <v>218</v>
      </c>
      <c r="D18" s="313"/>
      <c r="E18" s="511"/>
      <c r="F18" s="512"/>
      <c r="G18" s="513"/>
      <c r="H18" s="511"/>
      <c r="I18" s="512"/>
      <c r="J18" s="1214"/>
      <c r="K18" s="515"/>
      <c r="L18" s="514">
        <f t="shared" si="0"/>
        <v>0</v>
      </c>
    </row>
    <row r="19" spans="1:12" ht="15.6">
      <c r="A19" s="1349"/>
      <c r="B19" s="309">
        <v>410540</v>
      </c>
      <c r="C19" s="219" t="s">
        <v>219</v>
      </c>
      <c r="D19" s="313"/>
      <c r="E19" s="511"/>
      <c r="F19" s="512"/>
      <c r="G19" s="513"/>
      <c r="H19" s="511"/>
      <c r="I19" s="512"/>
      <c r="J19" s="1214"/>
      <c r="K19" s="515"/>
      <c r="L19" s="514">
        <f t="shared" si="0"/>
        <v>0</v>
      </c>
    </row>
    <row r="20" spans="1:12" ht="15.6">
      <c r="A20" s="1349"/>
      <c r="B20" s="309">
        <v>410550</v>
      </c>
      <c r="C20" s="219" t="s">
        <v>220</v>
      </c>
      <c r="D20" s="313"/>
      <c r="E20" s="511"/>
      <c r="F20" s="512"/>
      <c r="G20" s="513"/>
      <c r="H20" s="511"/>
      <c r="I20" s="512"/>
      <c r="J20" s="1214"/>
      <c r="K20" s="515"/>
      <c r="L20" s="514">
        <f t="shared" si="0"/>
        <v>0</v>
      </c>
    </row>
    <row r="21" spans="1:12" ht="15.6">
      <c r="A21" s="1349"/>
      <c r="B21" s="309">
        <v>410580</v>
      </c>
      <c r="C21" s="219" t="s">
        <v>221</v>
      </c>
      <c r="D21" s="313"/>
      <c r="E21" s="511"/>
      <c r="F21" s="512"/>
      <c r="G21" s="513"/>
      <c r="H21" s="511"/>
      <c r="I21" s="512"/>
      <c r="J21" s="1214"/>
      <c r="K21" s="515"/>
      <c r="L21" s="514">
        <f t="shared" si="0"/>
        <v>0</v>
      </c>
    </row>
    <row r="22" spans="1:12" ht="15.6">
      <c r="A22" s="1349"/>
      <c r="B22" s="309">
        <v>410590</v>
      </c>
      <c r="C22" s="219" t="s">
        <v>222</v>
      </c>
      <c r="D22" s="313"/>
      <c r="E22" s="511"/>
      <c r="F22" s="512"/>
      <c r="G22" s="513"/>
      <c r="H22" s="511"/>
      <c r="I22" s="512"/>
      <c r="J22" s="1214"/>
      <c r="K22" s="515"/>
      <c r="L22" s="514">
        <f t="shared" si="0"/>
        <v>0</v>
      </c>
    </row>
    <row r="23" spans="1:12" ht="15.6">
      <c r="A23" s="1349"/>
      <c r="B23" s="401">
        <v>410600</v>
      </c>
      <c r="C23" s="402" t="s">
        <v>223</v>
      </c>
      <c r="D23" s="313"/>
      <c r="E23" s="511">
        <v>5000</v>
      </c>
      <c r="F23" s="512">
        <v>0</v>
      </c>
      <c r="G23" s="513"/>
      <c r="H23" s="511"/>
      <c r="I23" s="512">
        <v>5000</v>
      </c>
      <c r="J23" s="1214"/>
      <c r="K23" s="515"/>
      <c r="L23" s="514">
        <f t="shared" si="0"/>
        <v>5000</v>
      </c>
    </row>
    <row r="24" spans="1:12" ht="15.6">
      <c r="A24" s="1349"/>
      <c r="B24" s="309">
        <v>410700</v>
      </c>
      <c r="C24" s="219" t="s">
        <v>224</v>
      </c>
      <c r="D24" s="313"/>
      <c r="E24" s="511"/>
      <c r="F24" s="512"/>
      <c r="G24" s="513"/>
      <c r="H24" s="511"/>
      <c r="I24" s="512"/>
      <c r="J24" s="1214"/>
      <c r="K24" s="515"/>
      <c r="L24" s="514">
        <f t="shared" si="0"/>
        <v>0</v>
      </c>
    </row>
    <row r="25" spans="1:12" ht="15.6">
      <c r="A25" s="1349"/>
      <c r="B25" s="313">
        <v>410800</v>
      </c>
      <c r="C25" s="314" t="s">
        <v>225</v>
      </c>
      <c r="D25" s="313"/>
      <c r="E25" s="511"/>
      <c r="F25" s="512"/>
      <c r="G25" s="513"/>
      <c r="H25" s="511"/>
      <c r="I25" s="512"/>
      <c r="J25" s="1214"/>
      <c r="K25" s="515"/>
      <c r="L25" s="514">
        <f t="shared" si="0"/>
        <v>0</v>
      </c>
    </row>
    <row r="26" spans="1:12" ht="15.6">
      <c r="A26" s="1349"/>
      <c r="B26" s="313">
        <v>410900</v>
      </c>
      <c r="C26" s="314" t="s">
        <v>226</v>
      </c>
      <c r="D26" s="313"/>
      <c r="E26" s="511"/>
      <c r="F26" s="512"/>
      <c r="G26" s="513"/>
      <c r="H26" s="511"/>
      <c r="I26" s="512"/>
      <c r="J26" s="1214"/>
      <c r="K26" s="515"/>
      <c r="L26" s="514">
        <f t="shared" si="0"/>
        <v>0</v>
      </c>
    </row>
    <row r="27" spans="1:12" ht="15.6">
      <c r="A27" s="1349"/>
      <c r="B27" s="313">
        <v>411000</v>
      </c>
      <c r="C27" s="314" t="s">
        <v>227</v>
      </c>
      <c r="D27" s="313"/>
      <c r="E27" s="515">
        <v>35000</v>
      </c>
      <c r="F27" s="512">
        <v>2902.31</v>
      </c>
      <c r="G27" s="513"/>
      <c r="H27" s="511"/>
      <c r="I27" s="512">
        <v>46250</v>
      </c>
      <c r="J27" s="1214"/>
      <c r="K27" s="515"/>
      <c r="L27" s="514">
        <f t="shared" si="0"/>
        <v>46250</v>
      </c>
    </row>
    <row r="28" spans="1:12" ht="15.6">
      <c r="A28" s="1349"/>
      <c r="B28" s="313">
        <v>411100</v>
      </c>
      <c r="C28" s="314" t="s">
        <v>228</v>
      </c>
      <c r="D28" s="313"/>
      <c r="E28" s="511">
        <v>26800</v>
      </c>
      <c r="F28" s="516">
        <v>8996</v>
      </c>
      <c r="G28" s="517"/>
      <c r="H28" s="511">
        <v>0</v>
      </c>
      <c r="I28" s="716">
        <v>57800</v>
      </c>
      <c r="J28" s="1214"/>
      <c r="K28" s="515"/>
      <c r="L28" s="514">
        <f t="shared" si="0"/>
        <v>57800</v>
      </c>
    </row>
    <row r="29" spans="1:12" ht="15.6">
      <c r="A29" s="1349"/>
      <c r="B29" s="313">
        <v>411200</v>
      </c>
      <c r="C29" s="314" t="s">
        <v>229</v>
      </c>
      <c r="D29" s="313"/>
      <c r="E29" s="515">
        <v>125000</v>
      </c>
      <c r="F29" s="512">
        <v>32397.97</v>
      </c>
      <c r="G29" s="513"/>
      <c r="H29" s="511"/>
      <c r="I29" s="512">
        <v>60000</v>
      </c>
      <c r="J29" s="1214"/>
      <c r="K29" s="515">
        <v>65000</v>
      </c>
      <c r="L29" s="514">
        <f t="shared" si="0"/>
        <v>125000</v>
      </c>
    </row>
    <row r="30" spans="1:12" ht="15.6">
      <c r="A30" s="1349"/>
      <c r="B30" s="313">
        <v>411300</v>
      </c>
      <c r="C30" s="314" t="s">
        <v>230</v>
      </c>
      <c r="D30" s="313"/>
      <c r="E30" s="515"/>
      <c r="F30" s="512"/>
      <c r="G30" s="513"/>
      <c r="H30" s="511"/>
      <c r="I30" s="512"/>
      <c r="J30" s="1214"/>
      <c r="K30" s="515"/>
      <c r="L30" s="514">
        <f t="shared" si="0"/>
        <v>0</v>
      </c>
    </row>
    <row r="31" spans="1:12" ht="15.6">
      <c r="A31" s="1349"/>
      <c r="B31" s="313">
        <v>411400</v>
      </c>
      <c r="C31" s="314" t="s">
        <v>231</v>
      </c>
      <c r="D31" s="313"/>
      <c r="E31" s="515"/>
      <c r="F31" s="512"/>
      <c r="G31" s="513"/>
      <c r="H31" s="511"/>
      <c r="I31" s="512"/>
      <c r="J31" s="1214"/>
      <c r="K31" s="515"/>
      <c r="L31" s="514">
        <f t="shared" si="0"/>
        <v>0</v>
      </c>
    </row>
    <row r="32" spans="1:12" ht="15.6">
      <c r="A32" s="1349"/>
      <c r="B32" s="313">
        <v>411500</v>
      </c>
      <c r="C32" s="314" t="s">
        <v>232</v>
      </c>
      <c r="D32" s="313"/>
      <c r="E32" s="515"/>
      <c r="F32" s="512"/>
      <c r="G32" s="513"/>
      <c r="H32" s="511"/>
      <c r="I32" s="512"/>
      <c r="J32" s="1214"/>
      <c r="K32" s="515"/>
      <c r="L32" s="514">
        <f t="shared" si="0"/>
        <v>0</v>
      </c>
    </row>
    <row r="33" spans="1:12" ht="15.6">
      <c r="A33" s="1349"/>
      <c r="B33" s="313">
        <v>411600</v>
      </c>
      <c r="C33" s="403" t="s">
        <v>233</v>
      </c>
      <c r="D33" s="313"/>
      <c r="E33" s="515"/>
      <c r="F33" s="512"/>
      <c r="G33" s="513"/>
      <c r="H33" s="511"/>
      <c r="I33" s="512"/>
      <c r="J33" s="1214"/>
      <c r="K33" s="515"/>
      <c r="L33" s="514">
        <f t="shared" si="0"/>
        <v>0</v>
      </c>
    </row>
    <row r="34" spans="1:12" ht="15.6">
      <c r="A34" s="1349"/>
      <c r="B34" s="309">
        <v>411800</v>
      </c>
      <c r="C34" s="219" t="s">
        <v>234</v>
      </c>
      <c r="D34" s="313"/>
      <c r="E34" s="515"/>
      <c r="F34" s="512"/>
      <c r="G34" s="513"/>
      <c r="H34" s="511"/>
      <c r="I34" s="512"/>
      <c r="J34" s="1214"/>
      <c r="K34" s="515"/>
      <c r="L34" s="514">
        <f t="shared" si="0"/>
        <v>0</v>
      </c>
    </row>
    <row r="35" spans="1:12" ht="15.6">
      <c r="A35" s="1349"/>
      <c r="B35" s="309"/>
      <c r="C35" s="219"/>
      <c r="D35" s="313"/>
      <c r="E35" s="515"/>
      <c r="F35" s="512"/>
      <c r="G35" s="513"/>
      <c r="H35" s="511"/>
      <c r="I35" s="512"/>
      <c r="J35" s="1214"/>
      <c r="K35" s="515"/>
      <c r="L35" s="514">
        <f t="shared" si="0"/>
        <v>0</v>
      </c>
    </row>
    <row r="36" spans="1:12" ht="15.6">
      <c r="A36" s="1349"/>
      <c r="B36" s="309"/>
      <c r="C36" s="219"/>
      <c r="D36" s="313"/>
      <c r="E36" s="515"/>
      <c r="F36" s="512"/>
      <c r="G36" s="513"/>
      <c r="H36" s="511"/>
      <c r="I36" s="512"/>
      <c r="J36" s="1214"/>
      <c r="K36" s="515"/>
      <c r="L36" s="514">
        <f t="shared" si="0"/>
        <v>0</v>
      </c>
    </row>
    <row r="37" spans="1:12" ht="15.6">
      <c r="A37" s="1349"/>
      <c r="B37" s="309"/>
      <c r="C37" s="219"/>
      <c r="D37" s="313"/>
      <c r="E37" s="515"/>
      <c r="F37" s="512"/>
      <c r="G37" s="513"/>
      <c r="H37" s="511"/>
      <c r="I37" s="512"/>
      <c r="J37" s="1214"/>
      <c r="K37" s="515"/>
      <c r="L37" s="514">
        <f t="shared" si="0"/>
        <v>0</v>
      </c>
    </row>
    <row r="38" spans="1:12" ht="15.6">
      <c r="A38" s="1349"/>
      <c r="B38" s="309"/>
      <c r="C38" s="219"/>
      <c r="D38" s="313"/>
      <c r="E38" s="515"/>
      <c r="F38" s="512"/>
      <c r="G38" s="513"/>
      <c r="H38" s="511"/>
      <c r="I38" s="512"/>
      <c r="J38" s="1214"/>
      <c r="K38" s="515"/>
      <c r="L38" s="514">
        <f t="shared" si="0"/>
        <v>0</v>
      </c>
    </row>
    <row r="39" spans="1:12" ht="15.6">
      <c r="A39" s="1349"/>
      <c r="B39" s="309"/>
      <c r="C39" s="219"/>
      <c r="D39" s="313"/>
      <c r="E39" s="515"/>
      <c r="F39" s="512"/>
      <c r="G39" s="513"/>
      <c r="H39" s="511"/>
      <c r="I39" s="512"/>
      <c r="J39" s="1214"/>
      <c r="K39" s="515"/>
      <c r="L39" s="514">
        <f t="shared" si="0"/>
        <v>0</v>
      </c>
    </row>
    <row r="40" spans="1:12" ht="15.6">
      <c r="A40" s="1349"/>
      <c r="B40" s="217" t="s">
        <v>83</v>
      </c>
      <c r="C40" s="403" t="s">
        <v>235</v>
      </c>
      <c r="D40" s="313">
        <f t="shared" ref="D40:L40" si="1">SUM(D10:D39)</f>
        <v>2</v>
      </c>
      <c r="E40" s="511">
        <f t="shared" si="1"/>
        <v>306150</v>
      </c>
      <c r="F40" s="516">
        <f t="shared" si="1"/>
        <v>137017.41</v>
      </c>
      <c r="G40" s="515">
        <f t="shared" si="1"/>
        <v>2</v>
      </c>
      <c r="H40" s="511">
        <f t="shared" si="1"/>
        <v>95350</v>
      </c>
      <c r="I40" s="716">
        <f t="shared" si="1"/>
        <v>190750</v>
      </c>
      <c r="J40" s="716">
        <f t="shared" si="1"/>
        <v>0</v>
      </c>
      <c r="K40" s="515">
        <f t="shared" si="1"/>
        <v>65000</v>
      </c>
      <c r="L40" s="518">
        <f t="shared" si="1"/>
        <v>351100</v>
      </c>
    </row>
    <row r="41" spans="1:12" ht="15.6">
      <c r="A41" s="1349"/>
      <c r="B41" s="519" t="s">
        <v>236</v>
      </c>
      <c r="C41" s="520"/>
      <c r="D41" s="521"/>
      <c r="E41" s="522"/>
      <c r="F41" s="522"/>
      <c r="G41" s="523"/>
      <c r="H41" s="524"/>
      <c r="I41" s="524"/>
      <c r="J41" s="1213"/>
      <c r="K41" s="524"/>
      <c r="L41" s="524"/>
    </row>
    <row r="42" spans="1:12" ht="15.6">
      <c r="A42" s="165"/>
      <c r="B42" s="194"/>
      <c r="C42" s="221"/>
      <c r="D42" s="206"/>
      <c r="E42" s="319"/>
      <c r="F42" s="319"/>
      <c r="G42" s="206"/>
      <c r="H42" s="319"/>
      <c r="I42" s="319"/>
      <c r="J42" s="319"/>
      <c r="K42" s="319"/>
      <c r="L42" s="320"/>
    </row>
    <row r="43" spans="1:12">
      <c r="A43" s="171"/>
      <c r="B43" s="172"/>
      <c r="C43" s="171"/>
      <c r="D43" s="173"/>
      <c r="E43" s="174"/>
      <c r="F43" s="174"/>
      <c r="G43" s="173"/>
      <c r="H43" s="174"/>
      <c r="I43" s="174"/>
      <c r="J43" s="174"/>
      <c r="K43" s="174"/>
      <c r="L43" s="175"/>
    </row>
    <row r="44" spans="1:12">
      <c r="A44" s="171"/>
      <c r="B44" s="172"/>
      <c r="C44" s="171"/>
      <c r="D44" s="173"/>
      <c r="E44" s="174"/>
      <c r="F44" s="174"/>
      <c r="G44" s="173"/>
      <c r="H44" s="174"/>
      <c r="I44" s="174"/>
      <c r="J44" s="174"/>
      <c r="K44" s="174"/>
      <c r="L44" s="175"/>
    </row>
    <row r="45" spans="1:12">
      <c r="A45" s="171"/>
      <c r="B45" s="172"/>
      <c r="C45" s="171"/>
      <c r="D45" s="173"/>
      <c r="E45" s="174"/>
      <c r="F45" s="174"/>
      <c r="G45" s="173"/>
      <c r="H45" s="174"/>
      <c r="I45" s="174"/>
      <c r="J45" s="174"/>
      <c r="K45" s="174"/>
      <c r="L45" s="175"/>
    </row>
    <row r="46" spans="1:12">
      <c r="A46" s="171"/>
      <c r="B46" s="172"/>
      <c r="C46" s="171"/>
      <c r="D46" s="173"/>
      <c r="E46" s="174"/>
      <c r="F46" s="174"/>
      <c r="G46" s="173"/>
      <c r="H46" s="174"/>
      <c r="I46" s="174"/>
      <c r="J46" s="174"/>
      <c r="K46" s="174"/>
      <c r="L46" s="175"/>
    </row>
    <row r="47" spans="1:12">
      <c r="A47" s="171"/>
      <c r="B47" s="171"/>
      <c r="C47" s="171"/>
      <c r="D47" s="173"/>
      <c r="E47" s="175"/>
      <c r="F47" s="175"/>
      <c r="G47" s="173"/>
      <c r="H47" s="175"/>
      <c r="I47" s="175"/>
      <c r="J47" s="175"/>
      <c r="K47" s="175"/>
      <c r="L47" s="175"/>
    </row>
    <row r="48" spans="1:12">
      <c r="A48" s="171"/>
      <c r="B48" s="171"/>
      <c r="C48" s="171"/>
      <c r="D48" s="171"/>
      <c r="E48" s="171"/>
      <c r="F48" s="171"/>
      <c r="G48" s="171"/>
      <c r="H48" s="171"/>
      <c r="I48" s="171"/>
      <c r="J48" s="171"/>
      <c r="K48" s="171"/>
      <c r="L48" s="171"/>
    </row>
  </sheetData>
  <mergeCells count="2">
    <mergeCell ref="A2:A41"/>
    <mergeCell ref="J9:J10"/>
  </mergeCells>
  <phoneticPr fontId="0" type="noConversion"/>
  <pageMargins left="0.48" right="0.28000000000000003" top="0.13" bottom="0.25" header="0.5" footer="0.5"/>
  <pageSetup paperSize="5" scale="8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8" activePane="bottomRight" state="frozen"/>
      <selection pane="topRight" activeCell="C1" sqref="C1"/>
      <selection pane="bottomLeft" activeCell="A8" sqref="A8"/>
      <selection pane="bottomRight" activeCell="K24" sqref="K24"/>
    </sheetView>
  </sheetViews>
  <sheetFormatPr defaultColWidth="7.54296875" defaultRowHeight="15"/>
  <cols>
    <col min="1" max="1" width="2.90625" customWidth="1"/>
    <col min="2" max="2" width="10.81640625" customWidth="1"/>
    <col min="3" max="3" width="41.81640625" customWidth="1"/>
    <col min="4" max="4" width="10.81640625" customWidth="1"/>
    <col min="5" max="6" width="12.81640625" customWidth="1"/>
    <col min="7" max="8" width="10.81640625" customWidth="1"/>
    <col min="9" max="10" width="11.81640625" customWidth="1"/>
    <col min="11" max="12" width="13.81640625" customWidth="1"/>
  </cols>
  <sheetData>
    <row r="1" spans="1:12" ht="15.6">
      <c r="A1" s="29"/>
      <c r="B1" s="29"/>
      <c r="C1" s="29"/>
      <c r="D1" s="29"/>
      <c r="E1" s="29"/>
      <c r="F1" s="29"/>
      <c r="G1" s="29"/>
      <c r="H1" s="29"/>
      <c r="I1" s="29"/>
      <c r="J1" s="29"/>
      <c r="K1" s="29"/>
      <c r="L1" s="29"/>
    </row>
    <row r="2" spans="1:12" ht="15.6">
      <c r="A2" s="1352" t="s">
        <v>237</v>
      </c>
      <c r="B2" s="529" t="s">
        <v>183</v>
      </c>
      <c r="C2" s="529"/>
      <c r="D2" s="530"/>
      <c r="E2" s="531" t="s">
        <v>184</v>
      </c>
      <c r="F2" s="532"/>
      <c r="G2" s="530" t="str">
        <f>'Page 17-Gen exp'!G3</f>
        <v>City/Town/County of: Roundup</v>
      </c>
      <c r="H2" s="530"/>
      <c r="I2" s="533"/>
      <c r="J2" s="533"/>
      <c r="K2" s="533"/>
      <c r="L2" s="1070"/>
    </row>
    <row r="3" spans="1:12" ht="15.6">
      <c r="A3" s="1353"/>
      <c r="B3" s="1071" t="s">
        <v>185</v>
      </c>
      <c r="C3" s="1071" t="s">
        <v>186</v>
      </c>
      <c r="D3" s="537"/>
      <c r="E3" s="538" t="s">
        <v>187</v>
      </c>
      <c r="F3" s="539"/>
      <c r="G3" s="535" t="str">
        <f>'Page 17-Gen exp'!G4</f>
        <v>Fiscal Year:  2015-2016</v>
      </c>
      <c r="H3" s="540"/>
      <c r="I3" s="540"/>
      <c r="J3" s="540"/>
      <c r="K3" s="540"/>
      <c r="L3" s="1072"/>
    </row>
    <row r="4" spans="1:12" ht="15.6">
      <c r="A4" s="1353"/>
      <c r="B4" s="1073" t="s">
        <v>188</v>
      </c>
      <c r="C4" s="543">
        <v>1000</v>
      </c>
      <c r="D4" s="540"/>
      <c r="E4" s="544" t="s">
        <v>190</v>
      </c>
      <c r="F4" s="545"/>
      <c r="G4" s="542"/>
      <c r="H4" s="540"/>
      <c r="I4" s="540"/>
      <c r="J4" s="540"/>
      <c r="K4" s="540"/>
      <c r="L4" s="1074"/>
    </row>
    <row r="5" spans="1:12" ht="15.6">
      <c r="A5" s="1353"/>
      <c r="B5" s="548"/>
      <c r="C5" s="1071"/>
      <c r="D5" s="538" t="s">
        <v>191</v>
      </c>
      <c r="E5" s="548" t="s">
        <v>191</v>
      </c>
      <c r="F5" s="550" t="s">
        <v>191</v>
      </c>
      <c r="G5" s="549"/>
      <c r="H5" s="549" t="s">
        <v>192</v>
      </c>
      <c r="I5" s="549" t="s">
        <v>193</v>
      </c>
      <c r="J5" s="549" t="s">
        <v>935</v>
      </c>
      <c r="K5" s="549" t="s">
        <v>194</v>
      </c>
      <c r="L5" s="549"/>
    </row>
    <row r="6" spans="1:12" ht="15.6">
      <c r="A6" s="1353"/>
      <c r="B6" s="548" t="s">
        <v>195</v>
      </c>
      <c r="C6" s="1071"/>
      <c r="D6" s="548" t="s">
        <v>196</v>
      </c>
      <c r="E6" s="548" t="s">
        <v>196</v>
      </c>
      <c r="F6" s="550" t="s">
        <v>196</v>
      </c>
      <c r="G6" s="538" t="s">
        <v>197</v>
      </c>
      <c r="H6" s="548" t="s">
        <v>198</v>
      </c>
      <c r="I6" s="548" t="s">
        <v>199</v>
      </c>
      <c r="J6" s="549" t="s">
        <v>939</v>
      </c>
      <c r="K6" s="548" t="s">
        <v>200</v>
      </c>
      <c r="L6" s="549" t="s">
        <v>201</v>
      </c>
    </row>
    <row r="7" spans="1:12" ht="15.6">
      <c r="A7" s="1353"/>
      <c r="B7" s="553" t="s">
        <v>202</v>
      </c>
      <c r="C7" s="553" t="s">
        <v>195</v>
      </c>
      <c r="D7" s="553" t="s">
        <v>203</v>
      </c>
      <c r="E7" s="553" t="s">
        <v>204</v>
      </c>
      <c r="F7" s="555" t="s">
        <v>205</v>
      </c>
      <c r="G7" s="544" t="s">
        <v>203</v>
      </c>
      <c r="H7" s="553" t="s">
        <v>206</v>
      </c>
      <c r="I7" s="553" t="s">
        <v>207</v>
      </c>
      <c r="J7" s="554" t="s">
        <v>940</v>
      </c>
      <c r="K7" s="553" t="s">
        <v>208</v>
      </c>
      <c r="L7" s="554" t="s">
        <v>204</v>
      </c>
    </row>
    <row r="8" spans="1:12" ht="15.6">
      <c r="A8" s="1353"/>
      <c r="B8" s="1075">
        <v>420000</v>
      </c>
      <c r="C8" s="558" t="s">
        <v>238</v>
      </c>
      <c r="D8" s="569"/>
      <c r="E8" s="569"/>
      <c r="F8" s="1076"/>
      <c r="G8" s="29"/>
      <c r="H8" s="569"/>
      <c r="I8" s="569"/>
      <c r="J8" s="569"/>
      <c r="K8" s="569"/>
      <c r="L8" s="454"/>
    </row>
    <row r="9" spans="1:12" ht="15.6">
      <c r="A9" s="1353"/>
      <c r="B9" s="1077" t="s">
        <v>239</v>
      </c>
      <c r="C9" s="563" t="s">
        <v>240</v>
      </c>
      <c r="D9" s="1270"/>
      <c r="E9" s="1078">
        <v>125250</v>
      </c>
      <c r="F9" s="566">
        <v>110080.28</v>
      </c>
      <c r="G9" s="1079"/>
      <c r="H9" s="1078">
        <v>15000</v>
      </c>
      <c r="I9" s="1078">
        <v>104750</v>
      </c>
      <c r="J9" s="1078"/>
      <c r="K9" s="1078"/>
      <c r="L9" s="565">
        <f t="shared" ref="L9:L20" si="0">SUM(H9:K9)</f>
        <v>119750</v>
      </c>
    </row>
    <row r="10" spans="1:12" ht="15.6">
      <c r="A10" s="1353"/>
      <c r="B10" s="1077" t="s">
        <v>241</v>
      </c>
      <c r="C10" s="563" t="s">
        <v>242</v>
      </c>
      <c r="D10" s="1077"/>
      <c r="E10" s="1078"/>
      <c r="F10" s="566"/>
      <c r="G10" s="1079"/>
      <c r="H10" s="1078"/>
      <c r="I10" s="1078"/>
      <c r="J10" s="1078"/>
      <c r="K10" s="1078"/>
      <c r="L10" s="565">
        <f t="shared" si="0"/>
        <v>0</v>
      </c>
    </row>
    <row r="11" spans="1:12" ht="15.6">
      <c r="A11" s="1353"/>
      <c r="B11" s="1077" t="s">
        <v>243</v>
      </c>
      <c r="C11" s="563" t="s">
        <v>244</v>
      </c>
      <c r="D11" s="1077"/>
      <c r="E11" s="1078"/>
      <c r="F11" s="566"/>
      <c r="G11" s="1079"/>
      <c r="H11" s="1078"/>
      <c r="I11" s="1078"/>
      <c r="J11" s="1078"/>
      <c r="K11" s="1078"/>
      <c r="L11" s="565">
        <f t="shared" si="0"/>
        <v>0</v>
      </c>
    </row>
    <row r="12" spans="1:12" ht="15.6">
      <c r="A12" s="1353"/>
      <c r="B12" s="1077" t="s">
        <v>245</v>
      </c>
      <c r="C12" s="563" t="s">
        <v>246</v>
      </c>
      <c r="D12" s="1270"/>
      <c r="E12" s="1078">
        <v>58000</v>
      </c>
      <c r="F12" s="566">
        <v>32924.559999999998</v>
      </c>
      <c r="G12" s="1079"/>
      <c r="H12" s="1078">
        <v>1500</v>
      </c>
      <c r="I12" s="1078">
        <v>28000</v>
      </c>
      <c r="J12" s="1078"/>
      <c r="K12" s="1078">
        <v>20000</v>
      </c>
      <c r="L12" s="565">
        <f t="shared" si="0"/>
        <v>49500</v>
      </c>
    </row>
    <row r="13" spans="1:12" ht="15.6">
      <c r="A13" s="1353"/>
      <c r="B13" s="1077" t="s">
        <v>247</v>
      </c>
      <c r="C13" s="563" t="s">
        <v>248</v>
      </c>
      <c r="D13" s="1077"/>
      <c r="E13" s="1078"/>
      <c r="F13" s="566"/>
      <c r="G13" s="1079"/>
      <c r="H13" s="1078"/>
      <c r="I13" s="1078"/>
      <c r="J13" s="1078"/>
      <c r="K13" s="1078"/>
      <c r="L13" s="565">
        <f t="shared" si="0"/>
        <v>0</v>
      </c>
    </row>
    <row r="14" spans="1:12" ht="15.6">
      <c r="A14" s="1353"/>
      <c r="B14" s="1077" t="s">
        <v>249</v>
      </c>
      <c r="C14" s="563" t="s">
        <v>250</v>
      </c>
      <c r="D14" s="1077"/>
      <c r="E14" s="1078"/>
      <c r="F14" s="566"/>
      <c r="G14" s="1079"/>
      <c r="H14" s="1078"/>
      <c r="I14" s="1078"/>
      <c r="J14" s="1078"/>
      <c r="K14" s="1078"/>
      <c r="L14" s="565">
        <f t="shared" si="0"/>
        <v>0</v>
      </c>
    </row>
    <row r="15" spans="1:12" ht="15.6">
      <c r="A15" s="1353"/>
      <c r="B15" s="1077" t="s">
        <v>251</v>
      </c>
      <c r="C15" s="563" t="s">
        <v>252</v>
      </c>
      <c r="D15" s="1077"/>
      <c r="E15" s="1078"/>
      <c r="F15" s="566"/>
      <c r="G15" s="1079"/>
      <c r="H15" s="1078"/>
      <c r="I15" s="1078"/>
      <c r="J15" s="1078"/>
      <c r="K15" s="1078"/>
      <c r="L15" s="565">
        <f t="shared" si="0"/>
        <v>0</v>
      </c>
    </row>
    <row r="16" spans="1:12" ht="15.6">
      <c r="A16" s="1353"/>
      <c r="B16" s="563"/>
      <c r="C16" s="563" t="s">
        <v>253</v>
      </c>
      <c r="D16" s="1077"/>
      <c r="E16" s="1078"/>
      <c r="F16" s="566"/>
      <c r="G16" s="1079"/>
      <c r="H16" s="1078"/>
      <c r="I16" s="1078"/>
      <c r="J16" s="1078"/>
      <c r="K16" s="1078"/>
      <c r="L16" s="565">
        <f t="shared" si="0"/>
        <v>0</v>
      </c>
    </row>
    <row r="17" spans="1:12" ht="15.6">
      <c r="A17" s="1353"/>
      <c r="B17" s="563" t="s">
        <v>254</v>
      </c>
      <c r="C17" s="563" t="s">
        <v>255</v>
      </c>
      <c r="D17" s="1077"/>
      <c r="E17" s="1078"/>
      <c r="F17" s="566"/>
      <c r="G17" s="1079"/>
      <c r="H17" s="1078"/>
      <c r="I17" s="1078"/>
      <c r="J17" s="1078"/>
      <c r="K17" s="1078"/>
      <c r="L17" s="565">
        <f t="shared" si="0"/>
        <v>0</v>
      </c>
    </row>
    <row r="18" spans="1:12" ht="15.6">
      <c r="A18" s="1353"/>
      <c r="B18" s="563" t="s">
        <v>254</v>
      </c>
      <c r="C18" s="563" t="s">
        <v>255</v>
      </c>
      <c r="D18" s="1077"/>
      <c r="E18" s="1078"/>
      <c r="F18" s="566"/>
      <c r="G18" s="1079"/>
      <c r="H18" s="1078"/>
      <c r="I18" s="1078"/>
      <c r="J18" s="1078"/>
      <c r="K18" s="1078"/>
      <c r="L18" s="565">
        <f t="shared" si="0"/>
        <v>0</v>
      </c>
    </row>
    <row r="19" spans="1:12" ht="15.6">
      <c r="A19" s="1353"/>
      <c r="B19" s="1077" t="s">
        <v>256</v>
      </c>
      <c r="C19" s="563" t="s">
        <v>257</v>
      </c>
      <c r="D19" s="1077"/>
      <c r="E19" s="1078"/>
      <c r="F19" s="566"/>
      <c r="G19" s="1079"/>
      <c r="H19" s="1078"/>
      <c r="I19" s="1078"/>
      <c r="J19" s="1078"/>
      <c r="K19" s="1078"/>
      <c r="L19" s="565">
        <f t="shared" si="0"/>
        <v>0</v>
      </c>
    </row>
    <row r="20" spans="1:12" ht="15.6">
      <c r="A20" s="1353"/>
      <c r="B20" s="563" t="s">
        <v>83</v>
      </c>
      <c r="C20" s="563" t="s">
        <v>258</v>
      </c>
      <c r="D20" s="1270">
        <f>SUM(D8:D19)</f>
        <v>0</v>
      </c>
      <c r="E20" s="1078">
        <f t="shared" ref="E20:K20" si="1">SUM(E8:E19)</f>
        <v>183250</v>
      </c>
      <c r="F20" s="1080">
        <f t="shared" si="1"/>
        <v>143004.84</v>
      </c>
      <c r="G20" s="1079">
        <f t="shared" si="1"/>
        <v>0</v>
      </c>
      <c r="H20" s="1078">
        <f t="shared" si="1"/>
        <v>16500</v>
      </c>
      <c r="I20" s="1078">
        <f t="shared" si="1"/>
        <v>132750</v>
      </c>
      <c r="J20" s="1078">
        <f t="shared" si="1"/>
        <v>0</v>
      </c>
      <c r="K20" s="1078">
        <f t="shared" si="1"/>
        <v>20000</v>
      </c>
      <c r="L20" s="565">
        <f t="shared" si="0"/>
        <v>169250</v>
      </c>
    </row>
    <row r="21" spans="1:12" ht="15.6">
      <c r="A21" s="1353"/>
      <c r="B21" s="569"/>
      <c r="C21" s="569"/>
      <c r="D21" s="1081"/>
      <c r="E21" s="1082"/>
      <c r="F21" s="572"/>
      <c r="G21" s="1083"/>
      <c r="H21" s="1082"/>
      <c r="I21" s="1082"/>
      <c r="J21" s="1082"/>
      <c r="K21" s="1082"/>
      <c r="L21" s="571"/>
    </row>
    <row r="22" spans="1:12" ht="15.6">
      <c r="A22" s="1353"/>
      <c r="B22" s="1075">
        <v>430000</v>
      </c>
      <c r="C22" s="558" t="s">
        <v>259</v>
      </c>
      <c r="D22" s="1081"/>
      <c r="E22" s="1082"/>
      <c r="F22" s="572"/>
      <c r="G22" s="1083"/>
      <c r="H22" s="1082"/>
      <c r="I22" s="1082"/>
      <c r="J22" s="1082"/>
      <c r="K22" s="1082"/>
      <c r="L22" s="571"/>
    </row>
    <row r="23" spans="1:12" ht="15.6">
      <c r="A23" s="1353"/>
      <c r="B23" s="1077">
        <v>430200</v>
      </c>
      <c r="C23" s="563" t="s">
        <v>260</v>
      </c>
      <c r="D23" s="1077">
        <v>1</v>
      </c>
      <c r="E23" s="1078">
        <v>205540</v>
      </c>
      <c r="F23" s="566">
        <v>65968.17</v>
      </c>
      <c r="G23" s="1079"/>
      <c r="H23" s="1078">
        <v>55000</v>
      </c>
      <c r="I23" s="1078">
        <v>105000</v>
      </c>
      <c r="J23" s="1078"/>
      <c r="K23" s="1078">
        <v>40000</v>
      </c>
      <c r="L23" s="565">
        <f t="shared" ref="L23:L31" si="2">SUM(H23:K23)</f>
        <v>200000</v>
      </c>
    </row>
    <row r="24" spans="1:12" ht="15.6">
      <c r="A24" s="1353"/>
      <c r="B24" s="1077">
        <v>430300</v>
      </c>
      <c r="C24" s="563" t="s">
        <v>261</v>
      </c>
      <c r="D24" s="1077"/>
      <c r="E24" s="1078">
        <v>2860</v>
      </c>
      <c r="F24" s="566">
        <v>2860</v>
      </c>
      <c r="G24" s="1079"/>
      <c r="H24" s="1078"/>
      <c r="I24" s="1078">
        <v>2860</v>
      </c>
      <c r="J24" s="1078"/>
      <c r="K24" s="1078"/>
      <c r="L24" s="565">
        <f t="shared" si="2"/>
        <v>2860</v>
      </c>
    </row>
    <row r="25" spans="1:12" ht="15.6">
      <c r="A25" s="1353"/>
      <c r="B25" s="1077">
        <v>430800</v>
      </c>
      <c r="C25" s="563" t="s">
        <v>262</v>
      </c>
      <c r="D25" s="1077"/>
      <c r="E25" s="1078"/>
      <c r="F25" s="566"/>
      <c r="G25" s="1079"/>
      <c r="H25" s="1078"/>
      <c r="I25" s="1078"/>
      <c r="J25" s="1078"/>
      <c r="K25" s="1078"/>
      <c r="L25" s="565">
        <f t="shared" si="2"/>
        <v>0</v>
      </c>
    </row>
    <row r="26" spans="1:12" ht="15.6">
      <c r="A26" s="1353"/>
      <c r="B26" s="1077">
        <v>430900</v>
      </c>
      <c r="C26" s="563" t="s">
        <v>263</v>
      </c>
      <c r="D26" s="1077"/>
      <c r="E26" s="1078"/>
      <c r="F26" s="566"/>
      <c r="G26" s="1079"/>
      <c r="H26" s="1078"/>
      <c r="I26" s="1078"/>
      <c r="J26" s="1078"/>
      <c r="K26" s="1078"/>
      <c r="L26" s="565">
        <f t="shared" si="2"/>
        <v>0</v>
      </c>
    </row>
    <row r="27" spans="1:12" ht="15.6">
      <c r="A27" s="1353"/>
      <c r="B27" s="1077">
        <v>431100</v>
      </c>
      <c r="C27" s="563" t="s">
        <v>264</v>
      </c>
      <c r="D27" s="1077"/>
      <c r="E27" s="1078"/>
      <c r="F27" s="566"/>
      <c r="G27" s="1079"/>
      <c r="H27" s="1078"/>
      <c r="I27" s="1078"/>
      <c r="J27" s="1078"/>
      <c r="K27" s="1078"/>
      <c r="L27" s="565">
        <f t="shared" si="2"/>
        <v>0</v>
      </c>
    </row>
    <row r="28" spans="1:12" ht="15.6">
      <c r="A28" s="1353"/>
      <c r="B28" s="1077"/>
      <c r="C28" s="563" t="s">
        <v>253</v>
      </c>
      <c r="D28" s="1077"/>
      <c r="E28" s="1078"/>
      <c r="F28" s="566"/>
      <c r="G28" s="1079"/>
      <c r="H28" s="1078"/>
      <c r="I28" s="1078"/>
      <c r="J28" s="1078"/>
      <c r="K28" s="1078"/>
      <c r="L28" s="565">
        <f t="shared" si="2"/>
        <v>0</v>
      </c>
    </row>
    <row r="29" spans="1:12" ht="15.6">
      <c r="A29" s="1353"/>
      <c r="B29" s="1077"/>
      <c r="C29" s="563"/>
      <c r="D29" s="1077"/>
      <c r="E29" s="1078"/>
      <c r="F29" s="566"/>
      <c r="G29" s="1079"/>
      <c r="H29" s="1078"/>
      <c r="I29" s="1078"/>
      <c r="J29" s="1078"/>
      <c r="K29" s="1078"/>
      <c r="L29" s="565">
        <f t="shared" si="2"/>
        <v>0</v>
      </c>
    </row>
    <row r="30" spans="1:12" ht="15.6">
      <c r="A30" s="1353"/>
      <c r="B30" s="1077"/>
      <c r="C30" s="563"/>
      <c r="D30" s="1077"/>
      <c r="E30" s="1078"/>
      <c r="F30" s="566"/>
      <c r="G30" s="1079"/>
      <c r="H30" s="1078"/>
      <c r="I30" s="1078"/>
      <c r="J30" s="1078"/>
      <c r="K30" s="1078"/>
      <c r="L30" s="565">
        <f t="shared" si="2"/>
        <v>0</v>
      </c>
    </row>
    <row r="31" spans="1:12" ht="15.6">
      <c r="A31" s="1353"/>
      <c r="B31" s="563" t="s">
        <v>83</v>
      </c>
      <c r="C31" s="563" t="s">
        <v>258</v>
      </c>
      <c r="D31" s="1077">
        <f t="shared" ref="D31:K31" si="3">SUM(D22:D30)</f>
        <v>1</v>
      </c>
      <c r="E31" s="1078">
        <f t="shared" si="3"/>
        <v>208400</v>
      </c>
      <c r="F31" s="566">
        <f t="shared" si="3"/>
        <v>68828.17</v>
      </c>
      <c r="G31" s="1079">
        <f t="shared" si="3"/>
        <v>0</v>
      </c>
      <c r="H31" s="1078">
        <f t="shared" si="3"/>
        <v>55000</v>
      </c>
      <c r="I31" s="1078">
        <f t="shared" si="3"/>
        <v>107860</v>
      </c>
      <c r="J31" s="1078">
        <f t="shared" si="3"/>
        <v>0</v>
      </c>
      <c r="K31" s="1078">
        <f t="shared" si="3"/>
        <v>40000</v>
      </c>
      <c r="L31" s="565">
        <f t="shared" si="2"/>
        <v>202860</v>
      </c>
    </row>
    <row r="32" spans="1:12" ht="15.6">
      <c r="A32" s="1353"/>
      <c r="B32" s="569"/>
      <c r="C32" s="569"/>
      <c r="D32" s="1081"/>
      <c r="E32" s="1082"/>
      <c r="F32" s="572"/>
      <c r="G32" s="1083"/>
      <c r="H32" s="1082"/>
      <c r="I32" s="1082"/>
      <c r="J32" s="1082"/>
      <c r="K32" s="1082"/>
      <c r="L32" s="571"/>
    </row>
    <row r="33" spans="1:12" ht="15.6">
      <c r="A33" s="1353"/>
      <c r="B33" s="1075">
        <v>440000</v>
      </c>
      <c r="C33" s="558" t="s">
        <v>265</v>
      </c>
      <c r="D33" s="1081"/>
      <c r="E33" s="1082"/>
      <c r="F33" s="572"/>
      <c r="G33" s="1083"/>
      <c r="H33" s="1082"/>
      <c r="I33" s="1082"/>
      <c r="J33" s="1082"/>
      <c r="K33" s="1082"/>
      <c r="L33" s="571"/>
    </row>
    <row r="34" spans="1:12" ht="15.6">
      <c r="A34" s="1353"/>
      <c r="B34" s="563">
        <v>440100</v>
      </c>
      <c r="C34" s="563" t="s">
        <v>266</v>
      </c>
      <c r="D34" s="1077"/>
      <c r="E34" s="1078"/>
      <c r="F34" s="566"/>
      <c r="G34" s="1079"/>
      <c r="H34" s="1078"/>
      <c r="I34" s="1078"/>
      <c r="J34" s="1078"/>
      <c r="K34" s="1078"/>
      <c r="L34" s="565">
        <f t="shared" ref="L34:L44" si="4">SUM(H34:K34)</f>
        <v>0</v>
      </c>
    </row>
    <row r="35" spans="1:12" ht="15.6">
      <c r="A35" s="1353"/>
      <c r="B35" s="563">
        <v>440200</v>
      </c>
      <c r="C35" s="563" t="s">
        <v>267</v>
      </c>
      <c r="D35" s="1077"/>
      <c r="E35" s="1078"/>
      <c r="F35" s="566"/>
      <c r="G35" s="1079"/>
      <c r="H35" s="1078"/>
      <c r="I35" s="1078"/>
      <c r="J35" s="1078"/>
      <c r="K35" s="1078"/>
      <c r="L35" s="565">
        <f t="shared" si="4"/>
        <v>0</v>
      </c>
    </row>
    <row r="36" spans="1:12" ht="15.6">
      <c r="A36" s="1353"/>
      <c r="B36" s="563">
        <v>440300</v>
      </c>
      <c r="C36" s="563" t="s">
        <v>268</v>
      </c>
      <c r="D36" s="1077"/>
      <c r="E36" s="1078"/>
      <c r="F36" s="566"/>
      <c r="G36" s="1079"/>
      <c r="H36" s="1078"/>
      <c r="I36" s="1078"/>
      <c r="J36" s="1078"/>
      <c r="K36" s="1078"/>
      <c r="L36" s="565">
        <f t="shared" si="4"/>
        <v>0</v>
      </c>
    </row>
    <row r="37" spans="1:12" ht="15.6">
      <c r="A37" s="1353"/>
      <c r="B37" s="563">
        <v>440400</v>
      </c>
      <c r="C37" s="563" t="s">
        <v>269</v>
      </c>
      <c r="D37" s="1077"/>
      <c r="E37" s="1078"/>
      <c r="F37" s="566"/>
      <c r="G37" s="1079"/>
      <c r="H37" s="1078"/>
      <c r="I37" s="1078"/>
      <c r="J37" s="1078"/>
      <c r="K37" s="1078"/>
      <c r="L37" s="565">
        <f t="shared" si="4"/>
        <v>0</v>
      </c>
    </row>
    <row r="38" spans="1:12" ht="15.6">
      <c r="A38" s="1353"/>
      <c r="B38" s="563">
        <v>440500</v>
      </c>
      <c r="C38" s="563" t="s">
        <v>270</v>
      </c>
      <c r="D38" s="1077"/>
      <c r="E38" s="1078"/>
      <c r="F38" s="566"/>
      <c r="G38" s="1079"/>
      <c r="H38" s="1078"/>
      <c r="I38" s="1078"/>
      <c r="J38" s="1078"/>
      <c r="K38" s="1078"/>
      <c r="L38" s="565">
        <f t="shared" si="4"/>
        <v>0</v>
      </c>
    </row>
    <row r="39" spans="1:12" ht="15.6">
      <c r="A39" s="1353"/>
      <c r="B39" s="563">
        <v>440600</v>
      </c>
      <c r="C39" s="563" t="s">
        <v>271</v>
      </c>
      <c r="D39" s="1077"/>
      <c r="E39" s="1078">
        <v>2300</v>
      </c>
      <c r="F39" s="566">
        <v>103.55</v>
      </c>
      <c r="G39" s="1079"/>
      <c r="H39" s="1078"/>
      <c r="I39" s="1078">
        <v>2300</v>
      </c>
      <c r="J39" s="1078"/>
      <c r="K39" s="1078"/>
      <c r="L39" s="565">
        <f t="shared" si="4"/>
        <v>2300</v>
      </c>
    </row>
    <row r="40" spans="1:12" ht="15.6">
      <c r="A40" s="1353"/>
      <c r="B40" s="563">
        <v>440700</v>
      </c>
      <c r="C40" s="563" t="s">
        <v>272</v>
      </c>
      <c r="D40" s="1077"/>
      <c r="E40" s="1078"/>
      <c r="F40" s="566"/>
      <c r="G40" s="1079"/>
      <c r="H40" s="1078"/>
      <c r="I40" s="1078"/>
      <c r="J40" s="1078"/>
      <c r="K40" s="1078"/>
      <c r="L40" s="565">
        <f t="shared" si="4"/>
        <v>0</v>
      </c>
    </row>
    <row r="41" spans="1:12" ht="15.6">
      <c r="A41" s="1353"/>
      <c r="B41" s="563"/>
      <c r="C41" s="563" t="s">
        <v>253</v>
      </c>
      <c r="D41" s="1077"/>
      <c r="E41" s="1078"/>
      <c r="F41" s="566"/>
      <c r="G41" s="1079"/>
      <c r="H41" s="1078"/>
      <c r="I41" s="1078"/>
      <c r="J41" s="1078"/>
      <c r="K41" s="1078"/>
      <c r="L41" s="565">
        <f t="shared" si="4"/>
        <v>0</v>
      </c>
    </row>
    <row r="42" spans="1:12" ht="15.6">
      <c r="A42" s="1353"/>
      <c r="B42" s="563" t="s">
        <v>254</v>
      </c>
      <c r="C42" s="563" t="s">
        <v>255</v>
      </c>
      <c r="D42" s="1077"/>
      <c r="E42" s="1078"/>
      <c r="F42" s="566"/>
      <c r="G42" s="1079"/>
      <c r="H42" s="1078"/>
      <c r="I42" s="1078"/>
      <c r="J42" s="1078"/>
      <c r="K42" s="1078"/>
      <c r="L42" s="565">
        <f t="shared" si="4"/>
        <v>0</v>
      </c>
    </row>
    <row r="43" spans="1:12" ht="15.6">
      <c r="A43" s="1353"/>
      <c r="B43" s="563" t="s">
        <v>254</v>
      </c>
      <c r="C43" s="563" t="s">
        <v>255</v>
      </c>
      <c r="D43" s="1077"/>
      <c r="E43" s="1078"/>
      <c r="F43" s="566"/>
      <c r="G43" s="1079"/>
      <c r="H43" s="1078"/>
      <c r="I43" s="1078"/>
      <c r="J43" s="1078"/>
      <c r="K43" s="1078"/>
      <c r="L43" s="565">
        <f t="shared" si="4"/>
        <v>0</v>
      </c>
    </row>
    <row r="44" spans="1:12" ht="15.6">
      <c r="A44" s="1353"/>
      <c r="B44" s="563" t="s">
        <v>83</v>
      </c>
      <c r="C44" s="563" t="s">
        <v>258</v>
      </c>
      <c r="D44" s="1077">
        <f t="shared" ref="D44:K44" si="5">SUM(D33:D43)</f>
        <v>0</v>
      </c>
      <c r="E44" s="1078">
        <f t="shared" si="5"/>
        <v>2300</v>
      </c>
      <c r="F44" s="566">
        <f t="shared" si="5"/>
        <v>103.55</v>
      </c>
      <c r="G44" s="1079">
        <f t="shared" si="5"/>
        <v>0</v>
      </c>
      <c r="H44" s="1078">
        <f t="shared" si="5"/>
        <v>0</v>
      </c>
      <c r="I44" s="1078">
        <f t="shared" si="5"/>
        <v>2300</v>
      </c>
      <c r="J44" s="1078">
        <f t="shared" si="5"/>
        <v>0</v>
      </c>
      <c r="K44" s="1078">
        <f t="shared" si="5"/>
        <v>0</v>
      </c>
      <c r="L44" s="565">
        <f t="shared" si="4"/>
        <v>2300</v>
      </c>
    </row>
    <row r="45" spans="1:12">
      <c r="A45" s="526"/>
      <c r="B45" s="526"/>
      <c r="C45" s="526"/>
      <c r="D45" s="526"/>
      <c r="E45" s="526"/>
      <c r="F45" s="526"/>
      <c r="G45" s="526"/>
      <c r="H45" s="526"/>
      <c r="I45" s="526"/>
      <c r="J45" s="526"/>
      <c r="K45" s="526"/>
      <c r="L45" s="526"/>
    </row>
  </sheetData>
  <mergeCells count="1">
    <mergeCell ref="A2:A44"/>
  </mergeCells>
  <phoneticPr fontId="0" type="noConversion"/>
  <pageMargins left="0.33300000000000002" right="0.66700000000000004" top="0.12" bottom="0.25" header="0.5" footer="0.5"/>
  <pageSetup paperSize="5" scale="8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23" activePane="bottomRight" state="frozen"/>
      <selection pane="topRight" activeCell="C1" sqref="C1"/>
      <selection pane="bottomLeft" activeCell="A8" sqref="A8"/>
      <selection pane="bottomRight" activeCell="L30" sqref="L30"/>
    </sheetView>
  </sheetViews>
  <sheetFormatPr defaultColWidth="7.54296875" defaultRowHeight="15"/>
  <cols>
    <col min="1" max="1" width="2.90625" customWidth="1"/>
    <col min="2" max="2" width="10.81640625" customWidth="1"/>
    <col min="3" max="3" width="35.54296875" customWidth="1"/>
    <col min="4" max="4" width="10.81640625" customWidth="1"/>
    <col min="5" max="6" width="12.81640625" customWidth="1"/>
    <col min="7" max="7" width="10.36328125" customWidth="1"/>
    <col min="8" max="8" width="10.6328125" customWidth="1"/>
    <col min="9" max="9" width="11.81640625" customWidth="1"/>
    <col min="10" max="10" width="11" customWidth="1"/>
    <col min="11" max="12" width="13.81640625" customWidth="1"/>
  </cols>
  <sheetData>
    <row r="1" spans="1:12" ht="15.6">
      <c r="A1" s="29"/>
    </row>
    <row r="2" spans="1:12" ht="15.6">
      <c r="A2" s="1354" t="s">
        <v>273</v>
      </c>
      <c r="B2" s="529" t="s">
        <v>183</v>
      </c>
      <c r="C2" s="529"/>
      <c r="D2" s="1084" t="s">
        <v>184</v>
      </c>
      <c r="E2" s="1085"/>
      <c r="F2" s="1086"/>
      <c r="G2" s="530" t="str">
        <f>'Page 17-Gen exp'!G3</f>
        <v>City/Town/County of: Roundup</v>
      </c>
      <c r="H2" s="530"/>
      <c r="I2" s="533"/>
      <c r="J2" s="533"/>
      <c r="K2" s="533"/>
      <c r="L2" s="534"/>
    </row>
    <row r="3" spans="1:12" ht="15.6">
      <c r="A3" s="1355"/>
      <c r="B3" s="1071" t="s">
        <v>185</v>
      </c>
      <c r="C3" s="1071" t="s">
        <v>186</v>
      </c>
      <c r="D3" s="1087" t="s">
        <v>187</v>
      </c>
      <c r="E3" s="33"/>
      <c r="F3" s="1088"/>
      <c r="G3" s="537" t="str">
        <f>'Page 17-Gen exp'!G4</f>
        <v>Fiscal Year:  2015-2016</v>
      </c>
      <c r="H3" s="540"/>
      <c r="I3" s="533"/>
      <c r="J3" s="533"/>
      <c r="K3" s="533"/>
      <c r="L3" s="541"/>
    </row>
    <row r="4" spans="1:12" ht="15.6">
      <c r="A4" s="1355"/>
      <c r="B4" s="1073" t="s">
        <v>188</v>
      </c>
      <c r="C4" s="543">
        <v>1000</v>
      </c>
      <c r="D4" s="1089" t="s">
        <v>190</v>
      </c>
      <c r="E4" s="33"/>
      <c r="F4" s="1090"/>
      <c r="G4" s="540"/>
      <c r="H4" s="540"/>
      <c r="I4" s="540"/>
      <c r="J4" s="540"/>
      <c r="K4" s="540"/>
      <c r="L4" s="546"/>
    </row>
    <row r="5" spans="1:12" ht="15.6">
      <c r="A5" s="1355"/>
      <c r="B5" s="548"/>
      <c r="C5" s="1071"/>
      <c r="D5" s="547" t="s">
        <v>191</v>
      </c>
      <c r="E5" s="1091" t="s">
        <v>191</v>
      </c>
      <c r="F5" s="550" t="s">
        <v>191</v>
      </c>
      <c r="G5" s="549"/>
      <c r="H5" s="549" t="s">
        <v>192</v>
      </c>
      <c r="I5" s="549" t="s">
        <v>193</v>
      </c>
      <c r="J5" s="549" t="s">
        <v>935</v>
      </c>
      <c r="K5" s="549" t="s">
        <v>194</v>
      </c>
      <c r="L5" s="551"/>
    </row>
    <row r="6" spans="1:12" ht="15.6">
      <c r="A6" s="1355"/>
      <c r="B6" s="548" t="s">
        <v>195</v>
      </c>
      <c r="C6" s="1071"/>
      <c r="D6" s="547" t="s">
        <v>196</v>
      </c>
      <c r="E6" s="548" t="s">
        <v>196</v>
      </c>
      <c r="F6" s="550" t="s">
        <v>196</v>
      </c>
      <c r="G6" s="549" t="s">
        <v>197</v>
      </c>
      <c r="H6" s="549" t="s">
        <v>198</v>
      </c>
      <c r="I6" s="549" t="s">
        <v>199</v>
      </c>
      <c r="J6" s="549" t="s">
        <v>939</v>
      </c>
      <c r="K6" s="549" t="s">
        <v>200</v>
      </c>
      <c r="L6" s="551" t="s">
        <v>201</v>
      </c>
    </row>
    <row r="7" spans="1:12" ht="15.6">
      <c r="A7" s="1355"/>
      <c r="B7" s="553" t="s">
        <v>202</v>
      </c>
      <c r="C7" s="553" t="s">
        <v>195</v>
      </c>
      <c r="D7" s="552" t="s">
        <v>203</v>
      </c>
      <c r="E7" s="553" t="s">
        <v>204</v>
      </c>
      <c r="F7" s="555" t="s">
        <v>205</v>
      </c>
      <c r="G7" s="554" t="s">
        <v>203</v>
      </c>
      <c r="H7" s="554" t="s">
        <v>206</v>
      </c>
      <c r="I7" s="554" t="s">
        <v>207</v>
      </c>
      <c r="J7" s="554" t="s">
        <v>940</v>
      </c>
      <c r="K7" s="554" t="s">
        <v>208</v>
      </c>
      <c r="L7" s="556" t="s">
        <v>204</v>
      </c>
    </row>
    <row r="8" spans="1:12" ht="15.6">
      <c r="A8" s="1355"/>
      <c r="B8" s="1075">
        <v>450000</v>
      </c>
      <c r="C8" s="558" t="s">
        <v>274</v>
      </c>
      <c r="D8" s="1092"/>
      <c r="E8" s="1093"/>
      <c r="F8" s="1094"/>
      <c r="G8" s="1095"/>
      <c r="H8" s="1096"/>
      <c r="I8" s="1096"/>
      <c r="J8" s="1096"/>
      <c r="K8" s="1096"/>
      <c r="L8" s="1097"/>
    </row>
    <row r="9" spans="1:12" ht="15.6">
      <c r="A9" s="1355"/>
      <c r="B9" s="563">
        <v>450100</v>
      </c>
      <c r="C9" s="563" t="s">
        <v>275</v>
      </c>
      <c r="D9" s="574"/>
      <c r="E9" s="1078"/>
      <c r="F9" s="566"/>
      <c r="G9" s="564"/>
      <c r="H9" s="1098"/>
      <c r="I9" s="1098"/>
      <c r="J9" s="1098"/>
      <c r="K9" s="1098"/>
      <c r="L9" s="1099">
        <f t="shared" ref="L9:L27" si="0">SUM(H9:K9)</f>
        <v>0</v>
      </c>
    </row>
    <row r="10" spans="1:12" ht="15.6">
      <c r="A10" s="1355"/>
      <c r="B10" s="563">
        <v>450110</v>
      </c>
      <c r="C10" s="563" t="s">
        <v>276</v>
      </c>
      <c r="D10" s="574"/>
      <c r="E10" s="1078"/>
      <c r="F10" s="566"/>
      <c r="G10" s="564"/>
      <c r="H10" s="1098"/>
      <c r="I10" s="1098"/>
      <c r="J10" s="1098"/>
      <c r="K10" s="1098"/>
      <c r="L10" s="1099">
        <f t="shared" si="0"/>
        <v>0</v>
      </c>
    </row>
    <row r="11" spans="1:12" ht="15.6">
      <c r="A11" s="1355"/>
      <c r="B11" s="563">
        <v>450120</v>
      </c>
      <c r="C11" s="563" t="s">
        <v>277</v>
      </c>
      <c r="D11" s="574"/>
      <c r="E11" s="1078"/>
      <c r="F11" s="566"/>
      <c r="G11" s="564"/>
      <c r="H11" s="1098"/>
      <c r="I11" s="1098"/>
      <c r="J11" s="1098"/>
      <c r="K11" s="1098"/>
      <c r="L11" s="1099">
        <f t="shared" si="0"/>
        <v>0</v>
      </c>
    </row>
    <row r="12" spans="1:12" ht="15.6">
      <c r="A12" s="1355"/>
      <c r="B12" s="563">
        <v>450130</v>
      </c>
      <c r="C12" s="563" t="s">
        <v>278</v>
      </c>
      <c r="D12" s="574"/>
      <c r="E12" s="1078"/>
      <c r="F12" s="566"/>
      <c r="G12" s="564"/>
      <c r="H12" s="1098"/>
      <c r="I12" s="1098"/>
      <c r="J12" s="1098"/>
      <c r="K12" s="1098"/>
      <c r="L12" s="1099">
        <f t="shared" si="0"/>
        <v>0</v>
      </c>
    </row>
    <row r="13" spans="1:12" ht="15.6">
      <c r="A13" s="1355"/>
      <c r="B13" s="563">
        <v>450131</v>
      </c>
      <c r="C13" s="563" t="s">
        <v>279</v>
      </c>
      <c r="D13" s="574"/>
      <c r="E13" s="1078"/>
      <c r="F13" s="566"/>
      <c r="G13" s="564"/>
      <c r="H13" s="1098"/>
      <c r="I13" s="1098"/>
      <c r="J13" s="1098"/>
      <c r="K13" s="1098"/>
      <c r="L13" s="1099">
        <f t="shared" si="0"/>
        <v>0</v>
      </c>
    </row>
    <row r="14" spans="1:12" ht="15.6">
      <c r="A14" s="1355"/>
      <c r="B14" s="563">
        <v>450132</v>
      </c>
      <c r="C14" s="563" t="s">
        <v>280</v>
      </c>
      <c r="D14" s="574"/>
      <c r="E14" s="1078"/>
      <c r="F14" s="566"/>
      <c r="G14" s="564"/>
      <c r="H14" s="1098"/>
      <c r="I14" s="1098"/>
      <c r="J14" s="1098"/>
      <c r="K14" s="1098"/>
      <c r="L14" s="1099">
        <f t="shared" si="0"/>
        <v>0</v>
      </c>
    </row>
    <row r="15" spans="1:12" ht="15.6">
      <c r="A15" s="1355"/>
      <c r="B15" s="563">
        <v>450133</v>
      </c>
      <c r="C15" s="563" t="s">
        <v>281</v>
      </c>
      <c r="D15" s="574"/>
      <c r="E15" s="1078"/>
      <c r="F15" s="566"/>
      <c r="G15" s="564"/>
      <c r="H15" s="1098"/>
      <c r="I15" s="1098"/>
      <c r="J15" s="1098"/>
      <c r="K15" s="1098"/>
      <c r="L15" s="1099">
        <f t="shared" si="0"/>
        <v>0</v>
      </c>
    </row>
    <row r="16" spans="1:12" ht="15.6">
      <c r="A16" s="1355"/>
      <c r="B16" s="563">
        <v>450134</v>
      </c>
      <c r="C16" s="563" t="s">
        <v>282</v>
      </c>
      <c r="D16" s="574"/>
      <c r="E16" s="1078"/>
      <c r="F16" s="566"/>
      <c r="G16" s="564"/>
      <c r="H16" s="1098"/>
      <c r="I16" s="1098"/>
      <c r="J16" s="1098"/>
      <c r="K16" s="1098"/>
      <c r="L16" s="1099">
        <f t="shared" si="0"/>
        <v>0</v>
      </c>
    </row>
    <row r="17" spans="1:12" ht="15.6">
      <c r="A17" s="1355"/>
      <c r="B17" s="563">
        <v>450136</v>
      </c>
      <c r="C17" s="563" t="s">
        <v>283</v>
      </c>
      <c r="D17" s="574"/>
      <c r="E17" s="1078"/>
      <c r="F17" s="566"/>
      <c r="G17" s="564"/>
      <c r="H17" s="1098"/>
      <c r="I17" s="1098"/>
      <c r="J17" s="1098"/>
      <c r="K17" s="1098"/>
      <c r="L17" s="1099">
        <f t="shared" si="0"/>
        <v>0</v>
      </c>
    </row>
    <row r="18" spans="1:12" ht="15.6">
      <c r="A18" s="1355"/>
      <c r="B18" s="563">
        <v>450140</v>
      </c>
      <c r="C18" s="563" t="s">
        <v>284</v>
      </c>
      <c r="D18" s="574"/>
      <c r="E18" s="1078"/>
      <c r="F18" s="566"/>
      <c r="G18" s="564"/>
      <c r="H18" s="1098"/>
      <c r="I18" s="1098"/>
      <c r="J18" s="1098"/>
      <c r="K18" s="1098"/>
      <c r="L18" s="1099">
        <f t="shared" si="0"/>
        <v>0</v>
      </c>
    </row>
    <row r="19" spans="1:12" ht="15.6">
      <c r="A19" s="1355"/>
      <c r="B19" s="563">
        <v>450141</v>
      </c>
      <c r="C19" s="563" t="s">
        <v>285</v>
      </c>
      <c r="D19" s="574"/>
      <c r="E19" s="1078"/>
      <c r="F19" s="566"/>
      <c r="G19" s="564"/>
      <c r="H19" s="1098"/>
      <c r="I19" s="1098"/>
      <c r="J19" s="1098"/>
      <c r="K19" s="1098"/>
      <c r="L19" s="1099">
        <f t="shared" si="0"/>
        <v>0</v>
      </c>
    </row>
    <row r="20" spans="1:12" ht="15.6">
      <c r="A20" s="1355"/>
      <c r="B20" s="563">
        <v>450142</v>
      </c>
      <c r="C20" s="563" t="s">
        <v>286</v>
      </c>
      <c r="D20" s="574"/>
      <c r="E20" s="1078"/>
      <c r="F20" s="566"/>
      <c r="G20" s="564"/>
      <c r="H20" s="1098"/>
      <c r="I20" s="1098"/>
      <c r="J20" s="1098"/>
      <c r="K20" s="1098"/>
      <c r="L20" s="1099">
        <f t="shared" si="0"/>
        <v>0</v>
      </c>
    </row>
    <row r="21" spans="1:12" ht="15.6">
      <c r="A21" s="1355"/>
      <c r="B21" s="563">
        <v>450150</v>
      </c>
      <c r="C21" s="563" t="s">
        <v>287</v>
      </c>
      <c r="D21" s="574"/>
      <c r="E21" s="1078"/>
      <c r="F21" s="566"/>
      <c r="G21" s="564"/>
      <c r="H21" s="1098"/>
      <c r="I21" s="1098"/>
      <c r="J21" s="1098"/>
      <c r="K21" s="1098"/>
      <c r="L21" s="1099">
        <f t="shared" si="0"/>
        <v>0</v>
      </c>
    </row>
    <row r="22" spans="1:12" ht="15.6">
      <c r="A22" s="1355"/>
      <c r="B22" s="563">
        <v>450200</v>
      </c>
      <c r="C22" s="563" t="s">
        <v>288</v>
      </c>
      <c r="D22" s="574"/>
      <c r="E22" s="1078"/>
      <c r="F22" s="566"/>
      <c r="G22" s="564"/>
      <c r="H22" s="1098"/>
      <c r="I22" s="1098"/>
      <c r="J22" s="1098"/>
      <c r="K22" s="1098"/>
      <c r="L22" s="1099">
        <f t="shared" si="0"/>
        <v>0</v>
      </c>
    </row>
    <row r="23" spans="1:12" ht="15.6">
      <c r="A23" s="1355"/>
      <c r="B23" s="563">
        <v>450300</v>
      </c>
      <c r="C23" s="563" t="s">
        <v>289</v>
      </c>
      <c r="D23" s="574"/>
      <c r="E23" s="1078"/>
      <c r="F23" s="566"/>
      <c r="G23" s="564"/>
      <c r="H23" s="1098"/>
      <c r="I23" s="1098"/>
      <c r="J23" s="1098"/>
      <c r="K23" s="1098"/>
      <c r="L23" s="1099">
        <f t="shared" si="0"/>
        <v>0</v>
      </c>
    </row>
    <row r="24" spans="1:12" ht="15.6">
      <c r="A24" s="1355"/>
      <c r="B24" s="563">
        <v>450400</v>
      </c>
      <c r="C24" s="563" t="s">
        <v>290</v>
      </c>
      <c r="D24" s="574"/>
      <c r="E24" s="1078"/>
      <c r="F24" s="566"/>
      <c r="G24" s="564"/>
      <c r="H24" s="1098"/>
      <c r="I24" s="1098"/>
      <c r="J24" s="1098"/>
      <c r="K24" s="1098"/>
      <c r="L24" s="1099">
        <f t="shared" si="0"/>
        <v>0</v>
      </c>
    </row>
    <row r="25" spans="1:12" ht="15.6">
      <c r="A25" s="1355"/>
      <c r="B25" s="563"/>
      <c r="C25" s="563" t="s">
        <v>253</v>
      </c>
      <c r="D25" s="574"/>
      <c r="E25" s="1078"/>
      <c r="F25" s="566"/>
      <c r="G25" s="564"/>
      <c r="H25" s="1098"/>
      <c r="I25" s="1098"/>
      <c r="J25" s="1098"/>
      <c r="K25" s="1098"/>
      <c r="L25" s="1099">
        <f t="shared" si="0"/>
        <v>0</v>
      </c>
    </row>
    <row r="26" spans="1:12" ht="15.6">
      <c r="A26" s="1355"/>
      <c r="B26" s="563" t="s">
        <v>254</v>
      </c>
      <c r="C26" s="563" t="s">
        <v>255</v>
      </c>
      <c r="D26" s="574"/>
      <c r="E26" s="1078"/>
      <c r="F26" s="566"/>
      <c r="G26" s="564"/>
      <c r="H26" s="1098"/>
      <c r="I26" s="1098"/>
      <c r="J26" s="1098"/>
      <c r="K26" s="1098"/>
      <c r="L26" s="1099">
        <f t="shared" si="0"/>
        <v>0</v>
      </c>
    </row>
    <row r="27" spans="1:12" ht="15.6">
      <c r="A27" s="1355"/>
      <c r="B27" s="563" t="s">
        <v>83</v>
      </c>
      <c r="C27" s="563" t="s">
        <v>258</v>
      </c>
      <c r="D27" s="574">
        <f t="shared" ref="D27:K27" si="1">SUM(D8:D26)</f>
        <v>0</v>
      </c>
      <c r="E27" s="1078">
        <f t="shared" si="1"/>
        <v>0</v>
      </c>
      <c r="F27" s="566">
        <f t="shared" si="1"/>
        <v>0</v>
      </c>
      <c r="G27" s="564">
        <f t="shared" si="1"/>
        <v>0</v>
      </c>
      <c r="H27" s="1100">
        <f t="shared" si="1"/>
        <v>0</v>
      </c>
      <c r="I27" s="1100">
        <f t="shared" si="1"/>
        <v>0</v>
      </c>
      <c r="J27" s="1100">
        <f t="shared" si="1"/>
        <v>0</v>
      </c>
      <c r="K27" s="1100">
        <f t="shared" si="1"/>
        <v>0</v>
      </c>
      <c r="L27" s="1099">
        <f t="shared" si="0"/>
        <v>0</v>
      </c>
    </row>
    <row r="28" spans="1:12" ht="15.6">
      <c r="A28" s="1355"/>
      <c r="B28" s="569"/>
      <c r="C28" s="569"/>
      <c r="D28" s="1101"/>
      <c r="E28" s="1082"/>
      <c r="F28" s="572"/>
      <c r="G28" s="570"/>
      <c r="H28" s="1096"/>
      <c r="I28" s="1096"/>
      <c r="J28" s="1096"/>
      <c r="K28" s="1096"/>
      <c r="L28" s="1097"/>
    </row>
    <row r="29" spans="1:12" ht="15.6">
      <c r="A29" s="1355"/>
      <c r="B29" s="1075">
        <v>460000</v>
      </c>
      <c r="C29" s="558" t="s">
        <v>291</v>
      </c>
      <c r="D29" s="1101"/>
      <c r="E29" s="1082"/>
      <c r="F29" s="572"/>
      <c r="G29" s="570"/>
      <c r="H29" s="1096"/>
      <c r="I29" s="1096"/>
      <c r="J29" s="1096"/>
      <c r="K29" s="1096"/>
      <c r="L29" s="1097"/>
    </row>
    <row r="30" spans="1:12" ht="15.6">
      <c r="A30" s="1355"/>
      <c r="B30" s="563">
        <v>460100</v>
      </c>
      <c r="C30" s="563" t="s">
        <v>292</v>
      </c>
      <c r="D30" s="574"/>
      <c r="E30" s="1078">
        <v>16000</v>
      </c>
      <c r="F30" s="566">
        <v>16000</v>
      </c>
      <c r="G30" s="564"/>
      <c r="H30" s="1098"/>
      <c r="I30" s="1098">
        <v>16500</v>
      </c>
      <c r="J30" s="1098"/>
      <c r="K30" s="1098"/>
      <c r="L30" s="1099">
        <f t="shared" ref="L30:L37" si="2">SUM(H30:K30)</f>
        <v>16500</v>
      </c>
    </row>
    <row r="31" spans="1:12" ht="15.6">
      <c r="A31" s="1355"/>
      <c r="B31" s="563">
        <v>460200</v>
      </c>
      <c r="C31" s="563" t="s">
        <v>293</v>
      </c>
      <c r="D31" s="574"/>
      <c r="E31" s="1078"/>
      <c r="F31" s="566"/>
      <c r="G31" s="564"/>
      <c r="H31" s="1098"/>
      <c r="I31" s="1098"/>
      <c r="J31" s="1098"/>
      <c r="K31" s="1098"/>
      <c r="L31" s="1099">
        <f t="shared" si="2"/>
        <v>0</v>
      </c>
    </row>
    <row r="32" spans="1:12" ht="15.6">
      <c r="A32" s="1355"/>
      <c r="B32" s="563">
        <v>460300</v>
      </c>
      <c r="C32" s="563" t="s">
        <v>294</v>
      </c>
      <c r="D32" s="574"/>
      <c r="E32" s="1078"/>
      <c r="F32" s="566"/>
      <c r="G32" s="564"/>
      <c r="H32" s="1098"/>
      <c r="I32" s="1098"/>
      <c r="J32" s="1098"/>
      <c r="K32" s="1098"/>
      <c r="L32" s="1099">
        <f t="shared" si="2"/>
        <v>0</v>
      </c>
    </row>
    <row r="33" spans="1:12" ht="15.6">
      <c r="A33" s="1355"/>
      <c r="B33" s="563">
        <v>460400</v>
      </c>
      <c r="C33" s="563" t="s">
        <v>295</v>
      </c>
      <c r="D33" s="574"/>
      <c r="E33" s="1078">
        <v>150400</v>
      </c>
      <c r="F33" s="566">
        <v>126929.42</v>
      </c>
      <c r="G33" s="564"/>
      <c r="H33" s="1098">
        <v>70000</v>
      </c>
      <c r="I33" s="1098">
        <v>101750</v>
      </c>
      <c r="J33" s="1098"/>
      <c r="K33" s="1098"/>
      <c r="L33" s="1099">
        <f t="shared" si="2"/>
        <v>171750</v>
      </c>
    </row>
    <row r="34" spans="1:12" ht="15.6">
      <c r="A34" s="1355"/>
      <c r="B34" s="563"/>
      <c r="C34" s="563" t="s">
        <v>253</v>
      </c>
      <c r="D34" s="574"/>
      <c r="E34" s="1078"/>
      <c r="F34" s="566"/>
      <c r="G34" s="564"/>
      <c r="H34" s="1098"/>
      <c r="I34" s="1098"/>
      <c r="J34" s="1098"/>
      <c r="K34" s="1098"/>
      <c r="L34" s="1099">
        <f t="shared" si="2"/>
        <v>0</v>
      </c>
    </row>
    <row r="35" spans="1:12" ht="15.6">
      <c r="A35" s="1355"/>
      <c r="B35" s="563" t="s">
        <v>254</v>
      </c>
      <c r="C35" s="563" t="s">
        <v>255</v>
      </c>
      <c r="D35" s="574"/>
      <c r="E35" s="1078"/>
      <c r="F35" s="566"/>
      <c r="G35" s="564"/>
      <c r="H35" s="1098"/>
      <c r="I35" s="1098"/>
      <c r="J35" s="1098"/>
      <c r="K35" s="1098"/>
      <c r="L35" s="1099">
        <f t="shared" si="2"/>
        <v>0</v>
      </c>
    </row>
    <row r="36" spans="1:12" ht="15.6">
      <c r="A36" s="1355"/>
      <c r="B36" s="563" t="s">
        <v>254</v>
      </c>
      <c r="C36" s="563" t="s">
        <v>255</v>
      </c>
      <c r="D36" s="574"/>
      <c r="E36" s="1078"/>
      <c r="F36" s="566"/>
      <c r="G36" s="564"/>
      <c r="H36" s="1098"/>
      <c r="I36" s="1098"/>
      <c r="J36" s="1098"/>
      <c r="K36" s="1098"/>
      <c r="L36" s="1099">
        <f t="shared" si="2"/>
        <v>0</v>
      </c>
    </row>
    <row r="37" spans="1:12" ht="15.6">
      <c r="A37" s="1355"/>
      <c r="B37" s="563" t="s">
        <v>83</v>
      </c>
      <c r="C37" s="563" t="s">
        <v>258</v>
      </c>
      <c r="D37" s="574">
        <f t="shared" ref="D37:K37" si="3">SUM(D29:D36)</f>
        <v>0</v>
      </c>
      <c r="E37" s="1078">
        <f t="shared" si="3"/>
        <v>166400</v>
      </c>
      <c r="F37" s="1080">
        <f t="shared" si="3"/>
        <v>142929.41999999998</v>
      </c>
      <c r="G37" s="564">
        <f t="shared" si="3"/>
        <v>0</v>
      </c>
      <c r="H37" s="1100">
        <f t="shared" si="3"/>
        <v>70000</v>
      </c>
      <c r="I37" s="1100">
        <f>SUM(I18:I36)</f>
        <v>118250</v>
      </c>
      <c r="J37" s="1100">
        <f>SUM(J18:J36)</f>
        <v>0</v>
      </c>
      <c r="K37" s="1100">
        <f t="shared" si="3"/>
        <v>0</v>
      </c>
      <c r="L37" s="1099">
        <f t="shared" si="2"/>
        <v>188250</v>
      </c>
    </row>
    <row r="38" spans="1:12" ht="15.6">
      <c r="A38" s="1355"/>
      <c r="B38" s="1075">
        <v>470000</v>
      </c>
      <c r="C38" s="558" t="s">
        <v>296</v>
      </c>
      <c r="D38" s="1101"/>
      <c r="E38" s="1082"/>
      <c r="F38" s="572"/>
      <c r="G38" s="570"/>
      <c r="H38" s="1096"/>
      <c r="I38" s="1096"/>
      <c r="J38" s="1096"/>
      <c r="K38" s="1096"/>
      <c r="L38" s="1097"/>
    </row>
    <row r="39" spans="1:12" ht="15.6">
      <c r="A39" s="1355"/>
      <c r="B39" s="563">
        <v>470100</v>
      </c>
      <c r="C39" s="563" t="s">
        <v>297</v>
      </c>
      <c r="D39" s="574"/>
      <c r="E39" s="1078"/>
      <c r="F39" s="566"/>
      <c r="G39" s="564"/>
      <c r="H39" s="1098"/>
      <c r="I39" s="1098"/>
      <c r="J39" s="1098"/>
      <c r="K39" s="1098"/>
      <c r="L39" s="1099">
        <f t="shared" ref="L39:L44" si="4">SUM(H39:K39)</f>
        <v>0</v>
      </c>
    </row>
    <row r="40" spans="1:12" ht="15.6">
      <c r="A40" s="1355"/>
      <c r="B40" s="563">
        <v>470200</v>
      </c>
      <c r="C40" s="563" t="s">
        <v>298</v>
      </c>
      <c r="D40" s="574"/>
      <c r="E40" s="1078"/>
      <c r="F40" s="566"/>
      <c r="G40" s="564"/>
      <c r="H40" s="1098"/>
      <c r="I40" s="1098"/>
      <c r="J40" s="1098"/>
      <c r="K40" s="1098"/>
      <c r="L40" s="1099">
        <f t="shared" si="4"/>
        <v>0</v>
      </c>
    </row>
    <row r="41" spans="1:12" ht="15.6">
      <c r="A41" s="1355"/>
      <c r="B41" s="563">
        <v>470300</v>
      </c>
      <c r="C41" s="563" t="s">
        <v>299</v>
      </c>
      <c r="D41" s="574"/>
      <c r="E41" s="1078"/>
      <c r="F41" s="566"/>
      <c r="G41" s="564"/>
      <c r="H41" s="1098"/>
      <c r="I41" s="1098"/>
      <c r="J41" s="1098"/>
      <c r="K41" s="1098"/>
      <c r="L41" s="1099">
        <f t="shared" si="4"/>
        <v>0</v>
      </c>
    </row>
    <row r="42" spans="1:12" ht="15.6">
      <c r="A42" s="1355"/>
      <c r="B42" s="563">
        <v>470400</v>
      </c>
      <c r="C42" s="563" t="s">
        <v>300</v>
      </c>
      <c r="D42" s="574"/>
      <c r="E42" s="1078"/>
      <c r="F42" s="566"/>
      <c r="G42" s="564"/>
      <c r="H42" s="1098"/>
      <c r="I42" s="1098"/>
      <c r="J42" s="1098"/>
      <c r="K42" s="1098"/>
      <c r="L42" s="1099">
        <f t="shared" si="4"/>
        <v>0</v>
      </c>
    </row>
    <row r="43" spans="1:12" ht="15.6">
      <c r="A43" s="1355"/>
      <c r="B43" s="563">
        <v>470500</v>
      </c>
      <c r="C43" s="563" t="s">
        <v>301</v>
      </c>
      <c r="D43" s="574"/>
      <c r="E43" s="1078"/>
      <c r="F43" s="566"/>
      <c r="G43" s="564"/>
      <c r="H43" s="1098"/>
      <c r="I43" s="1098"/>
      <c r="J43" s="1098"/>
      <c r="K43" s="1098"/>
      <c r="L43" s="1099">
        <f t="shared" si="4"/>
        <v>0</v>
      </c>
    </row>
    <row r="44" spans="1:12" ht="15.6">
      <c r="A44" s="1355"/>
      <c r="B44" s="563" t="s">
        <v>83</v>
      </c>
      <c r="C44" s="563" t="s">
        <v>258</v>
      </c>
      <c r="D44" s="574">
        <f t="shared" ref="D44:K44" si="5">SUM(D38:D43)</f>
        <v>0</v>
      </c>
      <c r="E44" s="1078">
        <f t="shared" si="5"/>
        <v>0</v>
      </c>
      <c r="F44" s="566">
        <f t="shared" si="5"/>
        <v>0</v>
      </c>
      <c r="G44" s="1077">
        <f t="shared" si="5"/>
        <v>0</v>
      </c>
      <c r="H44" s="1102">
        <f t="shared" si="5"/>
        <v>0</v>
      </c>
      <c r="I44" s="1102">
        <f t="shared" si="5"/>
        <v>0</v>
      </c>
      <c r="J44" s="1102">
        <f t="shared" si="5"/>
        <v>0</v>
      </c>
      <c r="K44" s="1102">
        <f t="shared" si="5"/>
        <v>0</v>
      </c>
      <c r="L44" s="1099">
        <f t="shared" si="4"/>
        <v>0</v>
      </c>
    </row>
    <row r="45" spans="1:12">
      <c r="A45" s="176"/>
      <c r="B45" s="527"/>
      <c r="C45" s="527"/>
      <c r="D45" s="527"/>
      <c r="E45" s="527"/>
      <c r="F45" s="527"/>
      <c r="G45" s="527"/>
      <c r="H45" s="527"/>
      <c r="I45" s="527"/>
      <c r="J45" s="527"/>
      <c r="K45" s="527"/>
      <c r="L45" s="527"/>
    </row>
  </sheetData>
  <mergeCells count="1">
    <mergeCell ref="A2:A44"/>
  </mergeCells>
  <phoneticPr fontId="0" type="noConversion"/>
  <pageMargins left="0.5" right="0.5" top="0.12" bottom="0.25" header="0.5" footer="0.5"/>
  <pageSetup paperSize="5"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26" activePane="bottomRight" state="frozen"/>
      <selection pane="topRight" activeCell="C1" sqref="C1"/>
      <selection pane="bottomLeft" activeCell="A8" sqref="A8"/>
      <selection pane="bottomRight" activeCell="L40" sqref="L40"/>
    </sheetView>
  </sheetViews>
  <sheetFormatPr defaultColWidth="7.54296875" defaultRowHeight="15"/>
  <cols>
    <col min="1" max="1" width="3.08984375" customWidth="1"/>
    <col min="2" max="2" width="10.81640625" customWidth="1"/>
    <col min="3" max="3" width="41.81640625" customWidth="1"/>
    <col min="4" max="4" width="10.6328125" customWidth="1"/>
    <col min="5" max="6" width="12.81640625" customWidth="1"/>
    <col min="7" max="7" width="10.81640625" customWidth="1"/>
    <col min="8" max="10" width="10.6328125" customWidth="1"/>
    <col min="11" max="12" width="13.81640625" customWidth="1"/>
  </cols>
  <sheetData>
    <row r="1" spans="1:12" ht="15.6">
      <c r="A1" s="29"/>
    </row>
    <row r="2" spans="1:12" ht="15.6">
      <c r="A2" s="1354" t="s">
        <v>302</v>
      </c>
      <c r="B2" s="528" t="s">
        <v>183</v>
      </c>
      <c r="C2" s="529"/>
      <c r="D2" s="530"/>
      <c r="E2" s="531" t="s">
        <v>184</v>
      </c>
      <c r="F2" s="532"/>
      <c r="G2" s="530" t="str">
        <f>'Page 19-Gen exp'!G2</f>
        <v>City/Town/County of: Roundup</v>
      </c>
      <c r="H2" s="530"/>
      <c r="I2" s="533"/>
      <c r="J2" s="533"/>
      <c r="K2" s="533"/>
      <c r="L2" s="534"/>
    </row>
    <row r="3" spans="1:12" ht="15.6">
      <c r="A3" s="1355"/>
      <c r="B3" s="535" t="s">
        <v>185</v>
      </c>
      <c r="C3" s="536" t="s">
        <v>186</v>
      </c>
      <c r="D3" s="537"/>
      <c r="E3" s="538" t="s">
        <v>187</v>
      </c>
      <c r="F3" s="539"/>
      <c r="G3" s="537" t="str">
        <f>'Page 19-Gen exp'!G3</f>
        <v>Fiscal Year:  2015-2016</v>
      </c>
      <c r="H3" s="540"/>
      <c r="I3" s="540"/>
      <c r="J3" s="540"/>
      <c r="K3" s="540"/>
      <c r="L3" s="541"/>
    </row>
    <row r="4" spans="1:12" ht="15.6">
      <c r="A4" s="1355"/>
      <c r="B4" s="542" t="s">
        <v>188</v>
      </c>
      <c r="C4" s="543">
        <v>1000</v>
      </c>
      <c r="D4" s="540"/>
      <c r="E4" s="544" t="s">
        <v>190</v>
      </c>
      <c r="F4" s="545"/>
      <c r="G4" s="540"/>
      <c r="H4" s="540"/>
      <c r="I4" s="540"/>
      <c r="J4" s="540"/>
      <c r="K4" s="540"/>
      <c r="L4" s="546"/>
    </row>
    <row r="5" spans="1:12" ht="15.6">
      <c r="A5" s="1355"/>
      <c r="B5" s="547"/>
      <c r="C5" s="548"/>
      <c r="D5" s="549" t="s">
        <v>191</v>
      </c>
      <c r="E5" s="549" t="s">
        <v>191</v>
      </c>
      <c r="F5" s="550" t="s">
        <v>191</v>
      </c>
      <c r="G5" s="549"/>
      <c r="H5" s="549" t="s">
        <v>192</v>
      </c>
      <c r="I5" s="549" t="s">
        <v>193</v>
      </c>
      <c r="J5" s="549" t="s">
        <v>935</v>
      </c>
      <c r="K5" s="549" t="s">
        <v>194</v>
      </c>
      <c r="L5" s="551"/>
    </row>
    <row r="6" spans="1:12" ht="15.6">
      <c r="A6" s="1355"/>
      <c r="B6" s="547" t="s">
        <v>195</v>
      </c>
      <c r="C6" s="548"/>
      <c r="D6" s="549" t="s">
        <v>196</v>
      </c>
      <c r="E6" s="549" t="s">
        <v>196</v>
      </c>
      <c r="F6" s="550" t="s">
        <v>196</v>
      </c>
      <c r="G6" s="549" t="s">
        <v>197</v>
      </c>
      <c r="H6" s="549" t="s">
        <v>198</v>
      </c>
      <c r="I6" s="549" t="s">
        <v>199</v>
      </c>
      <c r="J6" s="549" t="s">
        <v>939</v>
      </c>
      <c r="K6" s="549" t="s">
        <v>200</v>
      </c>
      <c r="L6" s="551" t="s">
        <v>201</v>
      </c>
    </row>
    <row r="7" spans="1:12" ht="15.6">
      <c r="A7" s="1355"/>
      <c r="B7" s="552" t="s">
        <v>202</v>
      </c>
      <c r="C7" s="553" t="s">
        <v>195</v>
      </c>
      <c r="D7" s="554" t="s">
        <v>203</v>
      </c>
      <c r="E7" s="554" t="s">
        <v>204</v>
      </c>
      <c r="F7" s="555" t="s">
        <v>205</v>
      </c>
      <c r="G7" s="554" t="s">
        <v>203</v>
      </c>
      <c r="H7" s="554" t="s">
        <v>206</v>
      </c>
      <c r="I7" s="554" t="s">
        <v>207</v>
      </c>
      <c r="J7" s="554" t="s">
        <v>940</v>
      </c>
      <c r="K7" s="554" t="s">
        <v>208</v>
      </c>
      <c r="L7" s="556" t="s">
        <v>204</v>
      </c>
    </row>
    <row r="8" spans="1:12" ht="15.6">
      <c r="A8" s="1355"/>
      <c r="B8" s="557">
        <v>480000</v>
      </c>
      <c r="C8" s="558" t="s">
        <v>303</v>
      </c>
      <c r="D8" s="454"/>
      <c r="E8" s="559"/>
      <c r="F8" s="560"/>
      <c r="G8" s="454"/>
      <c r="H8" s="559"/>
      <c r="I8" s="559"/>
      <c r="J8" s="559"/>
      <c r="K8" s="559"/>
      <c r="L8" s="561"/>
    </row>
    <row r="9" spans="1:12" ht="15.6">
      <c r="A9" s="1355"/>
      <c r="B9" s="562">
        <v>480100</v>
      </c>
      <c r="C9" s="563" t="s">
        <v>304</v>
      </c>
      <c r="D9" s="564"/>
      <c r="E9" s="565"/>
      <c r="F9" s="566"/>
      <c r="G9" s="564"/>
      <c r="H9" s="565"/>
      <c r="I9" s="565"/>
      <c r="J9" s="565"/>
      <c r="K9" s="565"/>
      <c r="L9" s="567">
        <f t="shared" ref="L9:L16" si="0">SUM(H9:K9)</f>
        <v>0</v>
      </c>
    </row>
    <row r="10" spans="1:12" ht="15.6">
      <c r="A10" s="1355"/>
      <c r="B10" s="562">
        <v>480200</v>
      </c>
      <c r="C10" s="563" t="s">
        <v>305</v>
      </c>
      <c r="D10" s="564"/>
      <c r="E10" s="565"/>
      <c r="F10" s="566"/>
      <c r="G10" s="564"/>
      <c r="H10" s="565"/>
      <c r="I10" s="565"/>
      <c r="J10" s="565"/>
      <c r="K10" s="565"/>
      <c r="L10" s="567">
        <f t="shared" si="0"/>
        <v>0</v>
      </c>
    </row>
    <row r="11" spans="1:12" ht="15.6">
      <c r="A11" s="1355"/>
      <c r="B11" s="562">
        <v>480300</v>
      </c>
      <c r="C11" s="563" t="s">
        <v>306</v>
      </c>
      <c r="D11" s="564"/>
      <c r="E11" s="565"/>
      <c r="F11" s="566"/>
      <c r="G11" s="564"/>
      <c r="H11" s="565"/>
      <c r="I11" s="565"/>
      <c r="J11" s="565"/>
      <c r="K11" s="565"/>
      <c r="L11" s="567">
        <f t="shared" si="0"/>
        <v>0</v>
      </c>
    </row>
    <row r="12" spans="1:12" ht="15.6">
      <c r="A12" s="1355"/>
      <c r="B12" s="562"/>
      <c r="C12" s="563" t="s">
        <v>253</v>
      </c>
      <c r="D12" s="564"/>
      <c r="E12" s="565"/>
      <c r="F12" s="566"/>
      <c r="G12" s="564"/>
      <c r="H12" s="565"/>
      <c r="I12" s="565"/>
      <c r="J12" s="565"/>
      <c r="K12" s="565"/>
      <c r="L12" s="567">
        <f t="shared" si="0"/>
        <v>0</v>
      </c>
    </row>
    <row r="13" spans="1:12" ht="15.6">
      <c r="A13" s="1355"/>
      <c r="B13" s="562" t="s">
        <v>254</v>
      </c>
      <c r="C13" s="563" t="s">
        <v>255</v>
      </c>
      <c r="D13" s="564"/>
      <c r="E13" s="565"/>
      <c r="F13" s="566"/>
      <c r="G13" s="564"/>
      <c r="H13" s="565"/>
      <c r="I13" s="565"/>
      <c r="J13" s="565"/>
      <c r="K13" s="565"/>
      <c r="L13" s="567">
        <f t="shared" si="0"/>
        <v>0</v>
      </c>
    </row>
    <row r="14" spans="1:12" ht="15.6">
      <c r="A14" s="1355"/>
      <c r="B14" s="562" t="s">
        <v>254</v>
      </c>
      <c r="C14" s="563" t="s">
        <v>255</v>
      </c>
      <c r="D14" s="564"/>
      <c r="E14" s="565"/>
      <c r="F14" s="566"/>
      <c r="G14" s="564"/>
      <c r="H14" s="565"/>
      <c r="I14" s="565"/>
      <c r="J14" s="565"/>
      <c r="K14" s="565"/>
      <c r="L14" s="567">
        <f t="shared" si="0"/>
        <v>0</v>
      </c>
    </row>
    <row r="15" spans="1:12" ht="15.6">
      <c r="A15" s="1355"/>
      <c r="B15" s="562" t="s">
        <v>254</v>
      </c>
      <c r="C15" s="563" t="s">
        <v>255</v>
      </c>
      <c r="D15" s="564"/>
      <c r="E15" s="565"/>
      <c r="F15" s="566"/>
      <c r="G15" s="564"/>
      <c r="H15" s="565"/>
      <c r="I15" s="565"/>
      <c r="J15" s="565"/>
      <c r="K15" s="565"/>
      <c r="L15" s="567">
        <f t="shared" si="0"/>
        <v>0</v>
      </c>
    </row>
    <row r="16" spans="1:12" ht="15.6">
      <c r="A16" s="1355"/>
      <c r="B16" s="562" t="s">
        <v>83</v>
      </c>
      <c r="C16" s="563" t="s">
        <v>258</v>
      </c>
      <c r="D16" s="565">
        <f t="shared" ref="D16:K16" si="1">SUM(D8:D15)</f>
        <v>0</v>
      </c>
      <c r="E16" s="565">
        <f t="shared" si="1"/>
        <v>0</v>
      </c>
      <c r="F16" s="566">
        <f t="shared" si="1"/>
        <v>0</v>
      </c>
      <c r="G16" s="564">
        <f t="shared" si="1"/>
        <v>0</v>
      </c>
      <c r="H16" s="565">
        <f t="shared" si="1"/>
        <v>0</v>
      </c>
      <c r="I16" s="565">
        <f t="shared" si="1"/>
        <v>0</v>
      </c>
      <c r="J16" s="565">
        <f t="shared" si="1"/>
        <v>0</v>
      </c>
      <c r="K16" s="565">
        <f t="shared" si="1"/>
        <v>0</v>
      </c>
      <c r="L16" s="567">
        <f t="shared" si="0"/>
        <v>0</v>
      </c>
    </row>
    <row r="17" spans="1:12" ht="15.6">
      <c r="A17" s="1355"/>
      <c r="B17" s="568"/>
      <c r="C17" s="569"/>
      <c r="D17" s="570"/>
      <c r="E17" s="571"/>
      <c r="F17" s="572"/>
      <c r="G17" s="570"/>
      <c r="H17" s="571"/>
      <c r="I17" s="571"/>
      <c r="J17" s="571"/>
      <c r="K17" s="571"/>
      <c r="L17" s="573"/>
    </row>
    <row r="18" spans="1:12" ht="15.6">
      <c r="A18" s="1355"/>
      <c r="B18" s="557">
        <v>490000</v>
      </c>
      <c r="C18" s="558" t="s">
        <v>307</v>
      </c>
      <c r="D18" s="570"/>
      <c r="E18" s="571"/>
      <c r="F18" s="572"/>
      <c r="G18" s="570"/>
      <c r="H18" s="571"/>
      <c r="I18" s="571"/>
      <c r="J18" s="571"/>
      <c r="K18" s="571"/>
      <c r="L18" s="573"/>
    </row>
    <row r="19" spans="1:12" ht="15.6">
      <c r="A19" s="1355"/>
      <c r="B19" s="562">
        <v>490400</v>
      </c>
      <c r="C19" s="563" t="s">
        <v>308</v>
      </c>
      <c r="D19" s="564"/>
      <c r="E19" s="565"/>
      <c r="F19" s="566"/>
      <c r="G19" s="564"/>
      <c r="H19" s="565"/>
      <c r="I19" s="565"/>
      <c r="J19" s="565"/>
      <c r="K19" s="565"/>
      <c r="L19" s="567">
        <f>SUM(H19:K19)</f>
        <v>0</v>
      </c>
    </row>
    <row r="20" spans="1:12" ht="15.6">
      <c r="A20" s="1355"/>
      <c r="B20" s="562">
        <v>490500</v>
      </c>
      <c r="C20" s="563" t="s">
        <v>309</v>
      </c>
      <c r="D20" s="564"/>
      <c r="E20" s="565"/>
      <c r="F20" s="566"/>
      <c r="G20" s="564"/>
      <c r="H20" s="565"/>
      <c r="I20" s="565"/>
      <c r="J20" s="571"/>
      <c r="K20" s="565"/>
      <c r="L20" s="567">
        <f>SUM(H20:K20)</f>
        <v>0</v>
      </c>
    </row>
    <row r="21" spans="1:12" ht="15.6">
      <c r="A21" s="1355"/>
      <c r="B21" s="562" t="s">
        <v>83</v>
      </c>
      <c r="C21" s="563" t="s">
        <v>258</v>
      </c>
      <c r="D21" s="564">
        <f t="shared" ref="D21:K21" si="2">SUM(D18:D20)</f>
        <v>0</v>
      </c>
      <c r="E21" s="565">
        <f t="shared" si="2"/>
        <v>0</v>
      </c>
      <c r="F21" s="566">
        <f t="shared" si="2"/>
        <v>0</v>
      </c>
      <c r="G21" s="564">
        <f t="shared" si="2"/>
        <v>0</v>
      </c>
      <c r="H21" s="565">
        <f t="shared" si="2"/>
        <v>0</v>
      </c>
      <c r="I21" s="1079">
        <f t="shared" si="2"/>
        <v>0</v>
      </c>
      <c r="J21" s="1218">
        <f t="shared" si="2"/>
        <v>0</v>
      </c>
      <c r="K21" s="565">
        <f t="shared" si="2"/>
        <v>0</v>
      </c>
      <c r="L21" s="567">
        <f>SUM(H21:K21)</f>
        <v>0</v>
      </c>
    </row>
    <row r="22" spans="1:12" ht="15.6">
      <c r="A22" s="1355"/>
      <c r="B22" s="568"/>
      <c r="C22" s="569"/>
      <c r="D22" s="570"/>
      <c r="E22" s="571"/>
      <c r="F22" s="572"/>
      <c r="G22" s="570"/>
      <c r="H22" s="571"/>
      <c r="I22" s="1219"/>
      <c r="J22" s="1220"/>
      <c r="K22" s="571"/>
      <c r="L22" s="573"/>
    </row>
    <row r="23" spans="1:12" ht="15.6">
      <c r="A23" s="1355"/>
      <c r="B23" s="557">
        <v>510000</v>
      </c>
      <c r="C23" s="558" t="s">
        <v>310</v>
      </c>
      <c r="D23" s="570"/>
      <c r="E23" s="571"/>
      <c r="F23" s="572"/>
      <c r="G23" s="570"/>
      <c r="H23" s="571"/>
      <c r="I23" s="571"/>
      <c r="J23" s="571"/>
      <c r="K23" s="571"/>
      <c r="L23" s="573"/>
    </row>
    <row r="24" spans="1:12" ht="15.6">
      <c r="A24" s="1355"/>
      <c r="B24" s="574" t="s">
        <v>311</v>
      </c>
      <c r="C24" s="563" t="s">
        <v>312</v>
      </c>
      <c r="D24" s="564"/>
      <c r="E24" s="565"/>
      <c r="F24" s="566"/>
      <c r="G24" s="564"/>
      <c r="H24" s="565"/>
      <c r="I24" s="565"/>
      <c r="J24" s="565"/>
      <c r="K24" s="565"/>
      <c r="L24" s="567">
        <f t="shared" ref="L24:L30" si="3">SUM(H24:K24)</f>
        <v>0</v>
      </c>
    </row>
    <row r="25" spans="1:12" ht="15.6">
      <c r="A25" s="1355"/>
      <c r="B25" s="574">
        <v>510200</v>
      </c>
      <c r="C25" s="563" t="s">
        <v>313</v>
      </c>
      <c r="D25" s="564"/>
      <c r="E25" s="565"/>
      <c r="F25" s="566"/>
      <c r="G25" s="564"/>
      <c r="H25" s="565"/>
      <c r="I25" s="565"/>
      <c r="J25" s="565"/>
      <c r="K25" s="565"/>
      <c r="L25" s="567">
        <f t="shared" si="3"/>
        <v>0</v>
      </c>
    </row>
    <row r="26" spans="1:12" ht="15.6">
      <c r="A26" s="1355"/>
      <c r="B26" s="574">
        <v>510300</v>
      </c>
      <c r="C26" s="563" t="s">
        <v>314</v>
      </c>
      <c r="D26" s="564"/>
      <c r="E26" s="565"/>
      <c r="F26" s="566"/>
      <c r="G26" s="564"/>
      <c r="H26" s="565"/>
      <c r="I26" s="565"/>
      <c r="J26" s="565"/>
      <c r="K26" s="565"/>
      <c r="L26" s="567">
        <f t="shared" si="3"/>
        <v>0</v>
      </c>
    </row>
    <row r="27" spans="1:12" ht="15.6">
      <c r="A27" s="1355"/>
      <c r="B27" s="562"/>
      <c r="C27" s="563" t="s">
        <v>253</v>
      </c>
      <c r="D27" s="564"/>
      <c r="E27" s="565"/>
      <c r="F27" s="566"/>
      <c r="G27" s="564"/>
      <c r="H27" s="565"/>
      <c r="I27" s="565"/>
      <c r="J27" s="565"/>
      <c r="K27" s="565"/>
      <c r="L27" s="567">
        <f t="shared" si="3"/>
        <v>0</v>
      </c>
    </row>
    <row r="28" spans="1:12" ht="15.6">
      <c r="A28" s="1355"/>
      <c r="B28" s="562" t="s">
        <v>254</v>
      </c>
      <c r="C28" s="563" t="s">
        <v>255</v>
      </c>
      <c r="D28" s="564"/>
      <c r="E28" s="565"/>
      <c r="F28" s="566"/>
      <c r="G28" s="564"/>
      <c r="H28" s="565"/>
      <c r="I28" s="565"/>
      <c r="J28" s="565"/>
      <c r="K28" s="565"/>
      <c r="L28" s="567">
        <f t="shared" si="3"/>
        <v>0</v>
      </c>
    </row>
    <row r="29" spans="1:12" ht="15.6">
      <c r="A29" s="1355"/>
      <c r="B29" s="562" t="s">
        <v>254</v>
      </c>
      <c r="C29" s="563" t="s">
        <v>255</v>
      </c>
      <c r="D29" s="564"/>
      <c r="E29" s="565"/>
      <c r="F29" s="566"/>
      <c r="G29" s="564"/>
      <c r="H29" s="565"/>
      <c r="I29" s="565"/>
      <c r="J29" s="565"/>
      <c r="K29" s="565"/>
      <c r="L29" s="567">
        <f t="shared" si="3"/>
        <v>0</v>
      </c>
    </row>
    <row r="30" spans="1:12" ht="15.6">
      <c r="A30" s="1355"/>
      <c r="B30" s="562" t="s">
        <v>83</v>
      </c>
      <c r="C30" s="563" t="s">
        <v>258</v>
      </c>
      <c r="D30" s="564">
        <f t="shared" ref="D30:K30" si="4">SUM(D23:D29)</f>
        <v>0</v>
      </c>
      <c r="E30" s="565">
        <f t="shared" si="4"/>
        <v>0</v>
      </c>
      <c r="F30" s="566">
        <f t="shared" si="4"/>
        <v>0</v>
      </c>
      <c r="G30" s="564">
        <f t="shared" si="4"/>
        <v>0</v>
      </c>
      <c r="H30" s="565">
        <f t="shared" si="4"/>
        <v>0</v>
      </c>
      <c r="I30" s="565">
        <f t="shared" si="4"/>
        <v>0</v>
      </c>
      <c r="J30" s="565">
        <f t="shared" si="4"/>
        <v>0</v>
      </c>
      <c r="K30" s="565">
        <f t="shared" si="4"/>
        <v>0</v>
      </c>
      <c r="L30" s="567">
        <f t="shared" si="3"/>
        <v>0</v>
      </c>
    </row>
    <row r="31" spans="1:12" ht="15.6">
      <c r="A31" s="1355"/>
      <c r="B31" s="568"/>
      <c r="C31" s="569"/>
      <c r="D31" s="570"/>
      <c r="E31" s="571"/>
      <c r="F31" s="572"/>
      <c r="G31" s="570"/>
      <c r="H31" s="571"/>
      <c r="I31" s="571"/>
      <c r="J31" s="571"/>
      <c r="K31" s="571"/>
      <c r="L31" s="573"/>
    </row>
    <row r="32" spans="1:12" ht="15.6">
      <c r="A32" s="1355"/>
      <c r="B32" s="557">
        <v>520000</v>
      </c>
      <c r="C32" s="569" t="s">
        <v>315</v>
      </c>
      <c r="D32" s="570"/>
      <c r="E32" s="571"/>
      <c r="F32" s="572"/>
      <c r="G32" s="570"/>
      <c r="H32" s="571"/>
      <c r="I32" s="571"/>
      <c r="J32" s="571"/>
      <c r="K32" s="571"/>
      <c r="L32" s="573"/>
    </row>
    <row r="33" spans="1:12" ht="15.6">
      <c r="A33" s="1355"/>
      <c r="B33" s="562">
        <v>521000</v>
      </c>
      <c r="C33" s="563" t="s">
        <v>316</v>
      </c>
      <c r="D33" s="564"/>
      <c r="E33" s="565"/>
      <c r="F33" s="566"/>
      <c r="G33" s="564"/>
      <c r="H33" s="565"/>
      <c r="I33" s="565"/>
      <c r="J33" s="565"/>
      <c r="K33" s="565"/>
      <c r="L33" s="567">
        <f t="shared" ref="L33:L38" si="5">SUM(H33:K33)</f>
        <v>0</v>
      </c>
    </row>
    <row r="34" spans="1:12" ht="15.6">
      <c r="A34" s="1355"/>
      <c r="B34" s="562"/>
      <c r="C34" s="563" t="s">
        <v>317</v>
      </c>
      <c r="D34" s="564"/>
      <c r="E34" s="565"/>
      <c r="F34" s="566"/>
      <c r="G34" s="564"/>
      <c r="H34" s="565"/>
      <c r="I34" s="565"/>
      <c r="J34" s="565"/>
      <c r="K34" s="565"/>
      <c r="L34" s="567">
        <f t="shared" si="5"/>
        <v>0</v>
      </c>
    </row>
    <row r="35" spans="1:12" ht="15.6">
      <c r="A35" s="1355"/>
      <c r="B35" s="562" t="s">
        <v>254</v>
      </c>
      <c r="C35" s="563" t="s">
        <v>255</v>
      </c>
      <c r="D35" s="564"/>
      <c r="E35" s="565"/>
      <c r="F35" s="566"/>
      <c r="G35" s="564"/>
      <c r="H35" s="565"/>
      <c r="I35" s="565"/>
      <c r="J35" s="565"/>
      <c r="K35" s="565"/>
      <c r="L35" s="567">
        <f t="shared" si="5"/>
        <v>0</v>
      </c>
    </row>
    <row r="36" spans="1:12" ht="15.6">
      <c r="A36" s="1355"/>
      <c r="B36" s="562" t="s">
        <v>254</v>
      </c>
      <c r="C36" s="563" t="s">
        <v>255</v>
      </c>
      <c r="D36" s="564"/>
      <c r="E36" s="565"/>
      <c r="F36" s="566"/>
      <c r="G36" s="564"/>
      <c r="H36" s="565"/>
      <c r="I36" s="565"/>
      <c r="J36" s="565"/>
      <c r="K36" s="565"/>
      <c r="L36" s="567">
        <f t="shared" si="5"/>
        <v>0</v>
      </c>
    </row>
    <row r="37" spans="1:12" ht="15.6">
      <c r="A37" s="1355"/>
      <c r="B37" s="562" t="s">
        <v>254</v>
      </c>
      <c r="C37" s="563" t="s">
        <v>255</v>
      </c>
      <c r="D37" s="564"/>
      <c r="E37" s="565"/>
      <c r="F37" s="566"/>
      <c r="G37" s="564"/>
      <c r="H37" s="565"/>
      <c r="I37" s="565"/>
      <c r="J37" s="565"/>
      <c r="K37" s="565"/>
      <c r="L37" s="567">
        <f t="shared" si="5"/>
        <v>0</v>
      </c>
    </row>
    <row r="38" spans="1:12" ht="15.6">
      <c r="A38" s="1355"/>
      <c r="B38" s="562" t="s">
        <v>83</v>
      </c>
      <c r="C38" s="563" t="s">
        <v>258</v>
      </c>
      <c r="D38" s="564">
        <f t="shared" ref="D38:K38" si="6">SUM(D32:D37)</f>
        <v>0</v>
      </c>
      <c r="E38" s="565">
        <f t="shared" si="6"/>
        <v>0</v>
      </c>
      <c r="F38" s="566">
        <f t="shared" si="6"/>
        <v>0</v>
      </c>
      <c r="G38" s="564">
        <f t="shared" si="6"/>
        <v>0</v>
      </c>
      <c r="H38" s="565">
        <f t="shared" si="6"/>
        <v>0</v>
      </c>
      <c r="I38" s="565">
        <f t="shared" si="6"/>
        <v>0</v>
      </c>
      <c r="J38" s="565">
        <f t="shared" si="6"/>
        <v>0</v>
      </c>
      <c r="K38" s="565">
        <f t="shared" si="6"/>
        <v>0</v>
      </c>
      <c r="L38" s="567">
        <f t="shared" si="5"/>
        <v>0</v>
      </c>
    </row>
    <row r="39" spans="1:12" ht="15.6">
      <c r="A39" s="1355"/>
      <c r="B39" s="568"/>
      <c r="C39" s="569"/>
      <c r="D39" s="570"/>
      <c r="E39" s="571"/>
      <c r="F39" s="572"/>
      <c r="G39" s="570"/>
      <c r="H39" s="571"/>
      <c r="I39" s="571"/>
      <c r="J39" s="571"/>
      <c r="K39" s="571"/>
      <c r="L39" s="573"/>
    </row>
    <row r="40" spans="1:12" ht="16.2" thickBot="1">
      <c r="A40" s="1355"/>
      <c r="B40" s="568"/>
      <c r="C40" s="569" t="s">
        <v>318</v>
      </c>
      <c r="D40" s="575">
        <f>+'Page 17-Gen exp'!D40+'Page 18-Gen exp'!D20+'Page 18-Gen exp'!D31+'Page 18-Gen exp'!D44+'Page 19-Gen exp'!D27+'Page 19-Gen exp'!D37+'Page 19-Gen exp'!D44+'Page 20-Gen exp'!D16+'Page 20-Gen exp'!D21+'Page 20-Gen exp'!D30+'Page 20-Gen exp'!D38</f>
        <v>3</v>
      </c>
      <c r="E40" s="575">
        <f>+'Page 17-Gen exp'!E40+'Page 18-Gen exp'!E20+'Page 18-Gen exp'!E31+'Page 18-Gen exp'!E44+'Page 19-Gen exp'!E27+'Page 19-Gen exp'!E37+'Page 19-Gen exp'!E44+'Page 20-Gen exp'!E16+'Page 20-Gen exp'!E21+'Page 20-Gen exp'!E30+'Page 20-Gen exp'!E38</f>
        <v>866500</v>
      </c>
      <c r="F40" s="576">
        <f>+'Page 17-Gen exp'!F40+'Page 18-Gen exp'!F20+'Page 18-Gen exp'!F31+'Page 18-Gen exp'!F44+'Page 19-Gen exp'!F27+'Page 19-Gen exp'!F37+'Page 19-Gen exp'!F44+'Page 20-Gen exp'!F16+'Page 20-Gen exp'!F21+'Page 20-Gen exp'!F30+'Page 20-Gen exp'!F38</f>
        <v>491883.38999999996</v>
      </c>
      <c r="G40" s="575">
        <f>+'Page 17-Gen exp'!G40+'Page 18-Gen exp'!G20+'Page 18-Gen exp'!G31+'Page 18-Gen exp'!G44+'Page 19-Gen exp'!G27+'Page 19-Gen exp'!G37+'Page 19-Gen exp'!G44+'Page 20-Gen exp'!G16+'Page 20-Gen exp'!G21+'Page 20-Gen exp'!G30+'Page 20-Gen exp'!G38</f>
        <v>2</v>
      </c>
      <c r="H40" s="575">
        <f>+'Page 17-Gen exp'!H40+'Page 18-Gen exp'!H20+'Page 18-Gen exp'!H31+'Page 18-Gen exp'!H44+'Page 19-Gen exp'!H27+'Page 19-Gen exp'!H37+'Page 19-Gen exp'!H44+'Page 20-Gen exp'!H16+'Page 20-Gen exp'!H21+'Page 20-Gen exp'!H30+'Page 20-Gen exp'!H38</f>
        <v>236850</v>
      </c>
      <c r="I40" s="575">
        <f>+'Page 17-Gen exp'!I40+'Page 18-Gen exp'!I20+'Page 18-Gen exp'!I31+'Page 18-Gen exp'!I44+'Page 19-Gen exp'!I27+'Page 19-Gen exp'!I37+'Page 19-Gen exp'!I44+'Page 20-Gen exp'!I16+'Page 20-Gen exp'!I21+'Page 20-Gen exp'!I30+'Page 20-Gen exp'!I38</f>
        <v>551910</v>
      </c>
      <c r="J40" s="575">
        <f>'Page 17-Gen exp'!J40+'Page 18-Gen exp'!J20+'Page 18-Gen exp'!J31+'Page 18-Gen exp'!J44+'Page 19-Gen exp'!J27+'Page 19-Gen exp'!J37+'Page 19-Gen exp'!J44+'Page 20-Gen exp'!J16+'Page 20-Gen exp'!J21+'Page 20-Gen exp'!J30+'Page 20-Gen exp'!J38</f>
        <v>0</v>
      </c>
      <c r="K40" s="575">
        <f>+'Page 17-Gen exp'!K40+'Page 18-Gen exp'!K20+'Page 18-Gen exp'!K31+'Page 18-Gen exp'!K44+'Page 19-Gen exp'!K27+'Page 19-Gen exp'!K37+'Page 19-Gen exp'!K44+'Page 20-Gen exp'!K16+'Page 20-Gen exp'!K21+'Page 20-Gen exp'!K30+'Page 20-Gen exp'!K38</f>
        <v>125000</v>
      </c>
      <c r="L40" s="577">
        <f>SUM(H40:K40)</f>
        <v>913760</v>
      </c>
    </row>
    <row r="41" spans="1:12" ht="16.2" thickTop="1">
      <c r="A41" s="1355"/>
      <c r="B41" s="562"/>
      <c r="C41" s="563"/>
      <c r="D41" s="564"/>
      <c r="E41" s="565"/>
      <c r="F41" s="566"/>
      <c r="G41" s="564"/>
      <c r="H41" s="564"/>
      <c r="I41" s="564"/>
      <c r="J41" s="564"/>
      <c r="K41" s="564"/>
      <c r="L41" s="578" t="s">
        <v>177</v>
      </c>
    </row>
    <row r="42" spans="1:12" ht="15.6">
      <c r="B42" s="29"/>
      <c r="C42" s="29"/>
      <c r="D42" s="29"/>
      <c r="E42" s="29"/>
      <c r="F42" s="29"/>
      <c r="G42" s="29"/>
      <c r="H42" s="29"/>
      <c r="I42" s="29"/>
      <c r="J42" s="29"/>
      <c r="K42" s="29"/>
      <c r="L42" s="29"/>
    </row>
    <row r="43" spans="1:12" ht="15.6">
      <c r="B43" s="29" t="s">
        <v>319</v>
      </c>
      <c r="C43" s="29"/>
      <c r="D43" s="29"/>
      <c r="E43" s="29"/>
      <c r="F43" s="29"/>
      <c r="G43" s="29"/>
      <c r="H43" s="29"/>
      <c r="I43" s="29"/>
      <c r="J43" s="29"/>
      <c r="K43" s="29"/>
      <c r="L43" s="29"/>
    </row>
    <row r="44" spans="1:12" ht="15.6">
      <c r="B44" s="29" t="s">
        <v>320</v>
      </c>
      <c r="C44" s="29"/>
      <c r="D44" s="29"/>
      <c r="E44" s="29"/>
      <c r="F44" s="29"/>
      <c r="G44" s="29"/>
      <c r="H44" s="29"/>
      <c r="I44" s="29"/>
      <c r="J44" s="29"/>
      <c r="K44" s="29"/>
      <c r="L44" s="29"/>
    </row>
    <row r="45" spans="1:12">
      <c r="B45" s="178"/>
      <c r="C45" s="178"/>
      <c r="D45" s="178"/>
      <c r="E45" s="178"/>
      <c r="F45" s="178"/>
      <c r="G45" s="178"/>
      <c r="H45" s="178"/>
      <c r="I45" s="178"/>
      <c r="J45" s="178"/>
      <c r="K45" s="178"/>
      <c r="L45" s="178"/>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pane xSplit="1" ySplit="7" topLeftCell="B8" activePane="bottomRight" state="frozen"/>
      <selection pane="topRight" activeCell="B1" sqref="B1"/>
      <selection pane="bottomLeft" activeCell="A8" sqref="A8"/>
      <selection pane="bottomRight" activeCell="A73" sqref="A73"/>
    </sheetView>
  </sheetViews>
  <sheetFormatPr defaultColWidth="6.81640625" defaultRowHeight="15"/>
  <cols>
    <col min="1" max="1" width="23.453125" customWidth="1"/>
    <col min="2" max="2" width="36.6328125" customWidth="1"/>
    <col min="3" max="3" width="20" style="882" customWidth="1"/>
  </cols>
  <sheetData>
    <row r="1" spans="1:3" ht="15.6" thickBot="1"/>
    <row r="2" spans="1:3" ht="15.6">
      <c r="A2" s="179" t="s">
        <v>321</v>
      </c>
      <c r="B2" s="180"/>
      <c r="C2" s="903"/>
    </row>
    <row r="3" spans="1:3" ht="12" customHeight="1">
      <c r="A3" s="181"/>
      <c r="B3" s="88"/>
      <c r="C3" s="904"/>
    </row>
    <row r="4" spans="1:3" ht="15.75" customHeight="1" thickBot="1">
      <c r="A4" s="182" t="s">
        <v>322</v>
      </c>
      <c r="B4" s="183"/>
      <c r="C4" s="905"/>
    </row>
    <row r="5" spans="1:3" ht="13.95" customHeight="1">
      <c r="A5" s="184"/>
      <c r="B5" s="180"/>
      <c r="C5" s="903"/>
    </row>
    <row r="6" spans="1:3" ht="13.5" customHeight="1">
      <c r="A6" s="185" t="s">
        <v>323</v>
      </c>
      <c r="B6" s="186"/>
      <c r="C6" s="906"/>
    </row>
    <row r="7" spans="1:3" ht="33" customHeight="1">
      <c r="A7" s="187" t="s">
        <v>324</v>
      </c>
      <c r="B7" s="134" t="s">
        <v>325</v>
      </c>
      <c r="C7" s="907" t="s">
        <v>326</v>
      </c>
    </row>
    <row r="8" spans="1:3" ht="15.6">
      <c r="A8" s="188">
        <v>410300</v>
      </c>
      <c r="B8" s="73" t="s">
        <v>327</v>
      </c>
      <c r="C8" s="902"/>
    </row>
    <row r="9" spans="1:3" ht="15.6">
      <c r="A9" s="188">
        <v>410320</v>
      </c>
      <c r="B9" s="73" t="s">
        <v>328</v>
      </c>
      <c r="C9" s="902"/>
    </row>
    <row r="10" spans="1:3" ht="15.6">
      <c r="A10" s="188">
        <v>410322</v>
      </c>
      <c r="B10" s="73" t="s">
        <v>329</v>
      </c>
      <c r="C10" s="902"/>
    </row>
    <row r="11" spans="1:3" ht="15.6">
      <c r="A11" s="188">
        <v>410324</v>
      </c>
      <c r="B11" s="73" t="s">
        <v>330</v>
      </c>
      <c r="C11" s="902"/>
    </row>
    <row r="12" spans="1:3" ht="15.6">
      <c r="A12" s="188">
        <v>410325</v>
      </c>
      <c r="B12" s="73" t="s">
        <v>331</v>
      </c>
      <c r="C12" s="902"/>
    </row>
    <row r="13" spans="1:3" ht="15.6">
      <c r="A13" s="188">
        <v>410326</v>
      </c>
      <c r="B13" s="73" t="s">
        <v>332</v>
      </c>
      <c r="C13" s="902"/>
    </row>
    <row r="14" spans="1:3" ht="15.6">
      <c r="A14" s="188">
        <v>410328</v>
      </c>
      <c r="B14" s="73" t="s">
        <v>333</v>
      </c>
      <c r="C14" s="902"/>
    </row>
    <row r="15" spans="1:3" ht="15.6">
      <c r="A15" s="188"/>
      <c r="B15" s="73"/>
      <c r="C15" s="902"/>
    </row>
    <row r="16" spans="1:3" ht="15.6">
      <c r="A16" s="188"/>
      <c r="B16" s="73"/>
      <c r="C16" s="902"/>
    </row>
    <row r="17" spans="1:3" ht="15.6">
      <c r="A17" s="188"/>
      <c r="B17" s="73"/>
      <c r="C17" s="902"/>
    </row>
    <row r="18" spans="1:3" ht="15.6">
      <c r="A18" s="188"/>
      <c r="B18" s="73"/>
      <c r="C18" s="902"/>
    </row>
    <row r="19" spans="1:3" ht="15.6">
      <c r="A19" s="188"/>
      <c r="B19" s="73"/>
      <c r="C19" s="902"/>
    </row>
    <row r="20" spans="1:3" ht="15.6">
      <c r="A20" s="188"/>
      <c r="B20" s="73"/>
      <c r="C20" s="902"/>
    </row>
    <row r="21" spans="1:3" ht="15.6">
      <c r="A21" s="188"/>
      <c r="B21" s="73"/>
      <c r="C21" s="902"/>
    </row>
    <row r="22" spans="1:3" ht="15.6">
      <c r="A22" s="188"/>
      <c r="B22" s="73"/>
      <c r="C22" s="902"/>
    </row>
    <row r="23" spans="1:3" ht="15.6">
      <c r="A23" s="188"/>
      <c r="B23" s="73"/>
      <c r="C23" s="902"/>
    </row>
    <row r="24" spans="1:3" ht="15.6">
      <c r="A24" s="189" t="s">
        <v>334</v>
      </c>
      <c r="B24" s="190"/>
      <c r="C24" s="902">
        <f>SUM(C8:C23)</f>
        <v>0</v>
      </c>
    </row>
    <row r="25" spans="1:3" ht="15.6">
      <c r="A25" s="188"/>
      <c r="B25" s="73"/>
      <c r="C25" s="902"/>
    </row>
    <row r="26" spans="1:3" ht="15.6">
      <c r="A26" s="188"/>
      <c r="B26" s="73"/>
      <c r="C26" s="902"/>
    </row>
    <row r="27" spans="1:3" ht="15.6">
      <c r="A27" s="188">
        <v>410330</v>
      </c>
      <c r="B27" s="73" t="s">
        <v>335</v>
      </c>
      <c r="C27" s="902"/>
    </row>
    <row r="28" spans="1:3" ht="15.6">
      <c r="A28" s="188">
        <v>410331</v>
      </c>
      <c r="B28" s="73" t="s">
        <v>217</v>
      </c>
      <c r="C28" s="902"/>
    </row>
    <row r="29" spans="1:3" ht="15.6">
      <c r="A29" s="188">
        <v>410332</v>
      </c>
      <c r="B29" s="73" t="s">
        <v>336</v>
      </c>
      <c r="C29" s="902"/>
    </row>
    <row r="30" spans="1:3" ht="15.6">
      <c r="A30" s="188">
        <v>410333</v>
      </c>
      <c r="B30" s="73" t="s">
        <v>337</v>
      </c>
      <c r="C30" s="902"/>
    </row>
    <row r="31" spans="1:3" ht="15.6">
      <c r="A31" s="188">
        <v>410334</v>
      </c>
      <c r="B31" s="73" t="s">
        <v>338</v>
      </c>
      <c r="C31" s="902"/>
    </row>
    <row r="32" spans="1:3" ht="15.6">
      <c r="A32" s="188">
        <v>410335</v>
      </c>
      <c r="B32" s="73" t="s">
        <v>339</v>
      </c>
      <c r="C32" s="902"/>
    </row>
    <row r="33" spans="1:3" ht="15.6">
      <c r="A33" s="188">
        <v>410336</v>
      </c>
      <c r="B33" s="73" t="s">
        <v>340</v>
      </c>
      <c r="C33" s="902"/>
    </row>
    <row r="34" spans="1:3" ht="15.6">
      <c r="A34" s="188">
        <v>410337</v>
      </c>
      <c r="B34" s="73" t="s">
        <v>341</v>
      </c>
      <c r="C34" s="902"/>
    </row>
    <row r="35" spans="1:3" ht="15.6">
      <c r="A35" s="188">
        <v>410338</v>
      </c>
      <c r="B35" s="73" t="s">
        <v>342</v>
      </c>
      <c r="C35" s="902"/>
    </row>
    <row r="36" spans="1:3" ht="15.6">
      <c r="A36" s="188">
        <v>420340</v>
      </c>
      <c r="B36" s="73" t="s">
        <v>343</v>
      </c>
      <c r="C36" s="902"/>
    </row>
    <row r="37" spans="1:3" ht="15.6">
      <c r="A37" s="188"/>
      <c r="B37" s="73"/>
      <c r="C37" s="902"/>
    </row>
    <row r="38" spans="1:3" ht="15.6">
      <c r="A38" s="188"/>
      <c r="B38" s="73"/>
      <c r="C38" s="902"/>
    </row>
    <row r="39" spans="1:3" ht="15.6">
      <c r="A39" s="188"/>
      <c r="B39" s="73"/>
      <c r="C39" s="902"/>
    </row>
    <row r="40" spans="1:3" ht="15.6">
      <c r="A40" s="188"/>
      <c r="B40" s="73"/>
      <c r="C40" s="902"/>
    </row>
    <row r="41" spans="1:3" ht="15.6">
      <c r="A41" s="188"/>
      <c r="B41" s="73"/>
      <c r="C41" s="902"/>
    </row>
    <row r="42" spans="1:3" ht="15.6">
      <c r="A42" s="188"/>
      <c r="B42" s="73"/>
      <c r="C42" s="902"/>
    </row>
    <row r="43" spans="1:3" ht="15.6">
      <c r="A43" s="188"/>
      <c r="B43" s="73"/>
      <c r="C43" s="902"/>
    </row>
    <row r="44" spans="1:3" ht="15.6">
      <c r="A44" s="188"/>
      <c r="B44" s="73"/>
      <c r="C44" s="902"/>
    </row>
    <row r="45" spans="1:3" ht="15.6">
      <c r="A45" s="188"/>
      <c r="B45" s="73"/>
      <c r="C45" s="902"/>
    </row>
    <row r="46" spans="1:3" ht="15.6">
      <c r="A46" s="188"/>
      <c r="B46" s="73"/>
      <c r="C46" s="902"/>
    </row>
    <row r="47" spans="1:3" ht="15.6">
      <c r="A47" s="188"/>
      <c r="B47" s="73"/>
      <c r="C47" s="902"/>
    </row>
    <row r="48" spans="1:3" ht="15.6">
      <c r="A48" s="188"/>
      <c r="B48" s="73"/>
      <c r="C48" s="902"/>
    </row>
    <row r="49" spans="1:3" ht="15.6">
      <c r="A49" s="188"/>
      <c r="B49" s="73"/>
      <c r="C49" s="902"/>
    </row>
    <row r="50" spans="1:3" ht="15.6">
      <c r="A50" s="188"/>
      <c r="B50" s="73"/>
      <c r="C50" s="902"/>
    </row>
    <row r="51" spans="1:3" ht="15.6">
      <c r="A51" s="188"/>
      <c r="B51" s="73"/>
      <c r="C51" s="902"/>
    </row>
    <row r="52" spans="1:3" ht="15.6">
      <c r="A52" s="188"/>
      <c r="B52" s="73"/>
      <c r="C52" s="902"/>
    </row>
    <row r="53" spans="1:3" ht="15.6">
      <c r="A53" s="188"/>
      <c r="B53" s="73"/>
      <c r="C53" s="902"/>
    </row>
    <row r="54" spans="1:3" ht="12.9" customHeight="1">
      <c r="A54" s="188"/>
      <c r="B54" s="73"/>
      <c r="C54" s="902"/>
    </row>
    <row r="55" spans="1:3" ht="15.6">
      <c r="A55" s="188"/>
      <c r="B55" s="73"/>
      <c r="C55" s="902"/>
    </row>
    <row r="56" spans="1:3" ht="15.6">
      <c r="A56" s="188"/>
      <c r="B56" s="73"/>
      <c r="C56" s="902"/>
    </row>
    <row r="57" spans="1:3" ht="15.6">
      <c r="A57" s="188"/>
      <c r="B57" s="73"/>
      <c r="C57" s="902"/>
    </row>
    <row r="58" spans="1:3" ht="15.6">
      <c r="A58" s="188"/>
      <c r="B58" s="73"/>
      <c r="C58" s="902"/>
    </row>
    <row r="59" spans="1:3" ht="15.6">
      <c r="A59" s="1356" t="s">
        <v>344</v>
      </c>
      <c r="B59" s="1357"/>
      <c r="C59" s="902">
        <f>SUM(C25:C58)</f>
        <v>0</v>
      </c>
    </row>
    <row r="60" spans="1:3" ht="12.75" customHeight="1">
      <c r="A60" s="188"/>
      <c r="B60" s="73"/>
      <c r="C60" s="902"/>
    </row>
    <row r="61" spans="1:3" ht="15.6" hidden="1">
      <c r="A61" s="188"/>
      <c r="B61" s="73"/>
      <c r="C61" s="902"/>
    </row>
    <row r="62" spans="1:3" ht="15.6" hidden="1">
      <c r="A62" s="188"/>
      <c r="B62" s="73"/>
      <c r="C62" s="902"/>
    </row>
    <row r="63" spans="1:3" ht="15.6" hidden="1">
      <c r="A63" s="188"/>
      <c r="B63" s="73"/>
      <c r="C63" s="902"/>
    </row>
    <row r="64" spans="1:3" ht="15.6" hidden="1">
      <c r="A64" s="188"/>
      <c r="B64" s="73"/>
      <c r="C64" s="902"/>
    </row>
    <row r="65" spans="1:3" ht="18" customHeight="1">
      <c r="A65" s="1356" t="s">
        <v>345</v>
      </c>
      <c r="B65" s="1357"/>
      <c r="C65" s="902">
        <f>C24+C59</f>
        <v>0</v>
      </c>
    </row>
    <row r="66" spans="1:3" ht="8.25" hidden="1" customHeight="1">
      <c r="A66" s="191"/>
      <c r="B66" s="73"/>
      <c r="C66" s="902"/>
    </row>
    <row r="67" spans="1:3" ht="15.6" hidden="1">
      <c r="A67" s="191"/>
      <c r="B67" s="73"/>
      <c r="C67" s="902"/>
    </row>
    <row r="68" spans="1:3" ht="15.6" hidden="1">
      <c r="A68" s="191"/>
      <c r="B68" s="73"/>
      <c r="C68" s="902"/>
    </row>
    <row r="69" spans="1:3" ht="15.6" hidden="1">
      <c r="A69" s="192" t="s">
        <v>346</v>
      </c>
      <c r="B69" s="190"/>
      <c r="C69" s="902">
        <f>SUM(C27:C68)</f>
        <v>0</v>
      </c>
    </row>
    <row r="70" spans="1:3" ht="15.6" hidden="1">
      <c r="A70" s="192"/>
      <c r="B70" s="190"/>
      <c r="C70" s="902"/>
    </row>
    <row r="71" spans="1:3" ht="15.6" hidden="1">
      <c r="A71" s="191"/>
      <c r="B71" s="73"/>
      <c r="C71" s="902"/>
    </row>
    <row r="72" spans="1:3" ht="16.2" hidden="1" thickBot="1">
      <c r="A72" s="192" t="s">
        <v>347</v>
      </c>
      <c r="B72" s="190"/>
      <c r="C72" s="908">
        <f>C24+C69</f>
        <v>0</v>
      </c>
    </row>
    <row r="73" spans="1:3" ht="15.6">
      <c r="A73" s="193" t="s">
        <v>348</v>
      </c>
      <c r="B73" s="88"/>
      <c r="C73" s="841"/>
    </row>
    <row r="74" spans="1:3" ht="15.6">
      <c r="A74" s="195" t="s">
        <v>349</v>
      </c>
      <c r="B74" s="34"/>
      <c r="C74" s="841"/>
    </row>
    <row r="75" spans="1:3">
      <c r="A75" s="579"/>
      <c r="B75" s="197"/>
      <c r="C75" s="857"/>
    </row>
    <row r="76" spans="1:3">
      <c r="A76" s="579"/>
      <c r="B76" s="197"/>
      <c r="C76" s="857"/>
    </row>
  </sheetData>
  <mergeCells count="2">
    <mergeCell ref="A59:B59"/>
    <mergeCell ref="A65:B65"/>
  </mergeCells>
  <phoneticPr fontId="0" type="noConversion"/>
  <pageMargins left="0.5" right="0.5" top="0" bottom="0" header="0.5" footer="0.5"/>
  <pageSetup paperSize="5"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topLeftCell="A34" workbookViewId="0">
      <selection activeCell="B76" sqref="B76:C76"/>
    </sheetView>
  </sheetViews>
  <sheetFormatPr defaultRowHeight="15"/>
  <cols>
    <col min="1" max="1" width="53.08984375" customWidth="1"/>
    <col min="4" max="4" width="12.81640625" customWidth="1"/>
  </cols>
  <sheetData>
    <row r="1" spans="1:4">
      <c r="A1" s="1317"/>
      <c r="B1" s="1317"/>
      <c r="C1" s="1317"/>
      <c r="D1" s="1317"/>
    </row>
    <row r="2" spans="1:4">
      <c r="A2" s="527"/>
    </row>
    <row r="3" spans="1:4">
      <c r="A3" s="527"/>
    </row>
    <row r="4" spans="1:4" ht="11.4" customHeight="1">
      <c r="A4" s="527"/>
    </row>
    <row r="5" spans="1:4" hidden="1">
      <c r="A5" s="527"/>
    </row>
    <row r="6" spans="1:4" ht="30" customHeight="1">
      <c r="A6" s="1319" t="s">
        <v>768</v>
      </c>
      <c r="B6" s="1319"/>
      <c r="C6" s="1319"/>
      <c r="D6" s="1319"/>
    </row>
    <row r="7" spans="1:4">
      <c r="A7" s="527"/>
    </row>
    <row r="8" spans="1:4">
      <c r="A8" s="527"/>
    </row>
    <row r="9" spans="1:4" ht="20.399999999999999" customHeight="1">
      <c r="A9" s="1320" t="s">
        <v>960</v>
      </c>
      <c r="B9" s="1320"/>
      <c r="C9" s="1320"/>
      <c r="D9" s="1320"/>
    </row>
    <row r="10" spans="1:4">
      <c r="A10" s="1318" t="s">
        <v>772</v>
      </c>
      <c r="B10" s="1318"/>
      <c r="C10" s="1318"/>
      <c r="D10" s="1318"/>
    </row>
    <row r="11" spans="1:4">
      <c r="A11" s="1318" t="s">
        <v>773</v>
      </c>
      <c r="B11" s="1318"/>
      <c r="C11" s="1318"/>
      <c r="D11" s="1318"/>
    </row>
    <row r="12" spans="1:4">
      <c r="A12" s="1318" t="s">
        <v>774</v>
      </c>
      <c r="B12" s="1318"/>
      <c r="C12" s="1318"/>
      <c r="D12" s="1318"/>
    </row>
    <row r="13" spans="1:4">
      <c r="A13" s="1129"/>
      <c r="B13" s="1129"/>
      <c r="C13" s="1129"/>
      <c r="D13" s="1129"/>
    </row>
    <row r="14" spans="1:4">
      <c r="A14" s="1129"/>
      <c r="B14" s="1129"/>
      <c r="C14" s="1129"/>
      <c r="D14" s="1129"/>
    </row>
    <row r="15" spans="1:4">
      <c r="A15" s="1317" t="s">
        <v>776</v>
      </c>
      <c r="B15" s="1317"/>
      <c r="C15" s="1317"/>
      <c r="D15" s="1317"/>
    </row>
    <row r="16" spans="1:4">
      <c r="A16" s="1322" t="s">
        <v>775</v>
      </c>
      <c r="B16" s="1322"/>
      <c r="C16" s="1322"/>
      <c r="D16" s="1322"/>
    </row>
    <row r="17" spans="1:4">
      <c r="A17" s="1135"/>
      <c r="B17" s="1135"/>
      <c r="C17" s="1135"/>
      <c r="D17" s="1135"/>
    </row>
    <row r="18" spans="1:4">
      <c r="A18" s="1135"/>
      <c r="B18" s="1135"/>
      <c r="C18" s="1135"/>
      <c r="D18" s="1135"/>
    </row>
    <row r="19" spans="1:4">
      <c r="A19" s="1134"/>
    </row>
    <row r="20" spans="1:4">
      <c r="A20" s="1317" t="s">
        <v>776</v>
      </c>
      <c r="B20" s="1317"/>
      <c r="C20" s="1317"/>
      <c r="D20" s="1317"/>
    </row>
    <row r="21" spans="1:4">
      <c r="A21" s="1322" t="s">
        <v>777</v>
      </c>
      <c r="B21" s="1322"/>
      <c r="C21" s="1322"/>
      <c r="D21" s="1322"/>
    </row>
    <row r="22" spans="1:4">
      <c r="A22" s="1134"/>
    </row>
    <row r="23" spans="1:4" ht="17.399999999999999">
      <c r="A23" s="1323" t="s">
        <v>779</v>
      </c>
      <c r="B23" s="1323"/>
      <c r="C23" s="1323"/>
      <c r="D23" s="1323"/>
    </row>
    <row r="24" spans="1:4" ht="17.399999999999999">
      <c r="A24" s="1136"/>
      <c r="B24" s="1136"/>
      <c r="C24" s="1136"/>
      <c r="D24" s="1136"/>
    </row>
    <row r="25" spans="1:4" ht="17.399999999999999">
      <c r="A25" s="1136"/>
      <c r="B25" s="1136"/>
      <c r="C25" s="1136"/>
      <c r="D25" s="1136"/>
    </row>
    <row r="26" spans="1:4" ht="17.399999999999999">
      <c r="A26" s="1136"/>
      <c r="B26" s="1136"/>
      <c r="C26" s="1136"/>
      <c r="D26" s="1136"/>
    </row>
    <row r="27" spans="1:4" ht="17.399999999999999">
      <c r="A27" s="1136"/>
      <c r="B27" s="1136"/>
      <c r="C27" s="1136"/>
      <c r="D27" s="1136"/>
    </row>
    <row r="28" spans="1:4">
      <c r="A28" s="1134"/>
    </row>
    <row r="29" spans="1:4" ht="15.6">
      <c r="A29" s="1324" t="s">
        <v>770</v>
      </c>
      <c r="B29" s="1324"/>
      <c r="C29" s="1324"/>
      <c r="D29" s="1324"/>
    </row>
    <row r="30" spans="1:4">
      <c r="A30" s="1129"/>
      <c r="B30" s="1129"/>
      <c r="C30" s="1129"/>
      <c r="D30" s="1129"/>
    </row>
    <row r="31" spans="1:4">
      <c r="A31" s="1129"/>
      <c r="B31" s="1129"/>
      <c r="C31" s="1129"/>
      <c r="D31" s="1129"/>
    </row>
    <row r="32" spans="1:4">
      <c r="A32" s="1129"/>
      <c r="B32" s="1129"/>
      <c r="C32" s="1129"/>
      <c r="D32" s="1129"/>
    </row>
    <row r="33" spans="1:4">
      <c r="A33" s="1129"/>
      <c r="B33" s="1129"/>
      <c r="C33" s="1129"/>
      <c r="D33" s="1129"/>
    </row>
    <row r="34" spans="1:4">
      <c r="A34" s="1134"/>
    </row>
    <row r="35" spans="1:4">
      <c r="A35" s="1134"/>
    </row>
    <row r="36" spans="1:4">
      <c r="A36" s="1317" t="s">
        <v>776</v>
      </c>
      <c r="B36" s="1317"/>
      <c r="C36" s="1317"/>
      <c r="D36" s="1317"/>
    </row>
    <row r="37" spans="1:4">
      <c r="A37" s="1134" t="s">
        <v>778</v>
      </c>
    </row>
    <row r="38" spans="1:4">
      <c r="A38" s="1134"/>
    </row>
    <row r="39" spans="1:4" ht="17.399999999999999">
      <c r="A39" s="1323" t="s">
        <v>780</v>
      </c>
      <c r="B39" s="1323"/>
      <c r="C39" s="1323"/>
      <c r="D39" s="1323"/>
    </row>
    <row r="40" spans="1:4">
      <c r="A40" s="1134"/>
    </row>
    <row r="41" spans="1:4">
      <c r="A41" s="1134"/>
    </row>
    <row r="42" spans="1:4">
      <c r="A42" s="1134"/>
    </row>
    <row r="43" spans="1:4">
      <c r="A43" s="1134"/>
    </row>
    <row r="44" spans="1:4">
      <c r="A44" s="1134"/>
    </row>
    <row r="45" spans="1:4">
      <c r="A45" s="1134"/>
    </row>
    <row r="46" spans="1:4">
      <c r="A46" s="1134"/>
    </row>
    <row r="47" spans="1:4">
      <c r="A47" s="1134"/>
    </row>
    <row r="48" spans="1:4">
      <c r="A48" s="1321"/>
      <c r="B48" s="1317"/>
      <c r="C48" s="1317"/>
      <c r="D48" s="1317"/>
    </row>
    <row r="49" spans="1:1">
      <c r="A49" s="1134"/>
    </row>
    <row r="50" spans="1:1">
      <c r="A50" s="1134"/>
    </row>
    <row r="51" spans="1:1">
      <c r="A51" s="1134"/>
    </row>
    <row r="52" spans="1:1">
      <c r="A52" s="1134"/>
    </row>
    <row r="53" spans="1:1">
      <c r="A53" s="1134"/>
    </row>
    <row r="54" spans="1:1">
      <c r="A54" s="1134"/>
    </row>
    <row r="55" spans="1:1">
      <c r="A55" s="1134"/>
    </row>
    <row r="56" spans="1:1">
      <c r="A56" s="1134"/>
    </row>
    <row r="57" spans="1:1">
      <c r="A57" s="1134"/>
    </row>
    <row r="58" spans="1:1">
      <c r="A58" s="1134"/>
    </row>
    <row r="59" spans="1:1">
      <c r="A59" s="1134"/>
    </row>
    <row r="60" spans="1:1">
      <c r="A60" s="1134"/>
    </row>
    <row r="61" spans="1:1">
      <c r="A61" s="1134"/>
    </row>
    <row r="62" spans="1:1">
      <c r="A62" s="1134"/>
    </row>
    <row r="63" spans="1:1">
      <c r="A63" s="1134"/>
    </row>
    <row r="64" spans="1:1">
      <c r="A64" s="1129"/>
    </row>
    <row r="65" spans="1:4">
      <c r="A65" s="1321" t="s">
        <v>771</v>
      </c>
      <c r="B65" s="1317"/>
      <c r="C65" s="1317"/>
      <c r="D65" s="1317"/>
    </row>
  </sheetData>
  <mergeCells count="16">
    <mergeCell ref="A48:D48"/>
    <mergeCell ref="A65:D65"/>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zoomScaleNormal="100" workbookViewId="0">
      <pane xSplit="1" ySplit="9" topLeftCell="B31" activePane="bottomRight" state="frozen"/>
      <selection pane="topRight" activeCell="B1" sqref="B1"/>
      <selection pane="bottomLeft" activeCell="A10" sqref="A10"/>
      <selection pane="bottomRight" activeCell="H46" sqref="H46"/>
    </sheetView>
  </sheetViews>
  <sheetFormatPr defaultColWidth="6.81640625" defaultRowHeight="15"/>
  <cols>
    <col min="1" max="1" width="25.81640625" customWidth="1"/>
    <col min="2" max="2" width="15.81640625" customWidth="1"/>
    <col min="3" max="3" width="14.81640625" customWidth="1"/>
    <col min="4" max="4" width="12" customWidth="1"/>
    <col min="5" max="5" width="14.6328125" customWidth="1"/>
  </cols>
  <sheetData>
    <row r="2" spans="1:5" ht="15.6">
      <c r="A2" s="198" t="s">
        <v>350</v>
      </c>
      <c r="B2" s="198"/>
      <c r="C2" s="198"/>
      <c r="D2" s="88"/>
      <c r="E2" s="88"/>
    </row>
    <row r="3" spans="1:5" ht="15.6">
      <c r="A3" s="88" t="s">
        <v>351</v>
      </c>
      <c r="B3" s="88"/>
      <c r="C3" s="88"/>
      <c r="D3" s="88"/>
      <c r="E3" s="88"/>
    </row>
    <row r="4" spans="1:5" ht="15.6">
      <c r="A4" s="88" t="s">
        <v>352</v>
      </c>
      <c r="B4" s="88"/>
      <c r="C4" s="88"/>
      <c r="D4" s="88"/>
      <c r="E4" s="88"/>
    </row>
    <row r="5" spans="1:5" ht="15.6">
      <c r="A5" s="88" t="s">
        <v>353</v>
      </c>
      <c r="B5" s="88"/>
      <c r="C5" s="88"/>
      <c r="D5" s="88"/>
      <c r="E5" s="88"/>
    </row>
    <row r="6" spans="1:5" ht="13.95" customHeight="1">
      <c r="A6" s="199"/>
      <c r="B6" s="200"/>
      <c r="C6" s="200"/>
      <c r="D6" s="200"/>
      <c r="E6" s="200"/>
    </row>
    <row r="7" spans="1:5" ht="15.6">
      <c r="A7" s="201"/>
      <c r="B7" s="201"/>
      <c r="C7" s="201"/>
      <c r="D7" s="201" t="s">
        <v>354</v>
      </c>
      <c r="E7" s="202"/>
    </row>
    <row r="8" spans="1:5" ht="15.6">
      <c r="A8" s="203"/>
      <c r="B8" s="203" t="s">
        <v>355</v>
      </c>
      <c r="C8" s="203" t="s">
        <v>356</v>
      </c>
      <c r="D8" s="199" t="s">
        <v>357</v>
      </c>
      <c r="E8" s="203" t="s">
        <v>358</v>
      </c>
    </row>
    <row r="9" spans="1:5" ht="15.6">
      <c r="A9" s="204" t="s">
        <v>359</v>
      </c>
      <c r="B9" s="204" t="s">
        <v>360</v>
      </c>
      <c r="C9" s="204" t="s">
        <v>361</v>
      </c>
      <c r="D9" s="204" t="s">
        <v>362</v>
      </c>
      <c r="E9" s="204" t="s">
        <v>363</v>
      </c>
    </row>
    <row r="10" spans="1:5" ht="15.6">
      <c r="A10" s="204"/>
      <c r="B10" s="313"/>
      <c r="C10" s="313"/>
      <c r="D10" s="313"/>
      <c r="E10" s="313">
        <f t="shared" ref="E10:E59" si="0">SUM(B10+C10+D10)</f>
        <v>0</v>
      </c>
    </row>
    <row r="11" spans="1:5" ht="15.6">
      <c r="A11" s="191"/>
      <c r="B11" s="309"/>
      <c r="C11" s="309"/>
      <c r="D11" s="309"/>
      <c r="E11" s="313">
        <f t="shared" si="0"/>
        <v>0</v>
      </c>
    </row>
    <row r="12" spans="1:5" ht="15.6">
      <c r="A12" s="191"/>
      <c r="B12" s="309"/>
      <c r="C12" s="309"/>
      <c r="D12" s="309"/>
      <c r="E12" s="313">
        <f t="shared" si="0"/>
        <v>0</v>
      </c>
    </row>
    <row r="13" spans="1:5" ht="15.6">
      <c r="A13" s="191"/>
      <c r="B13" s="309"/>
      <c r="C13" s="309"/>
      <c r="D13" s="309"/>
      <c r="E13" s="313">
        <f t="shared" si="0"/>
        <v>0</v>
      </c>
    </row>
    <row r="14" spans="1:5" ht="15.6">
      <c r="A14" s="191"/>
      <c r="B14" s="309"/>
      <c r="C14" s="309"/>
      <c r="D14" s="309"/>
      <c r="E14" s="313">
        <f t="shared" si="0"/>
        <v>0</v>
      </c>
    </row>
    <row r="15" spans="1:5" ht="15.6">
      <c r="A15" s="191"/>
      <c r="B15" s="309"/>
      <c r="C15" s="309"/>
      <c r="D15" s="309"/>
      <c r="E15" s="313">
        <f t="shared" si="0"/>
        <v>0</v>
      </c>
    </row>
    <row r="16" spans="1:5" ht="15.6">
      <c r="A16" s="191"/>
      <c r="B16" s="309"/>
      <c r="C16" s="309"/>
      <c r="D16" s="309"/>
      <c r="E16" s="313">
        <f t="shared" si="0"/>
        <v>0</v>
      </c>
    </row>
    <row r="17" spans="1:5" ht="15.6">
      <c r="A17" s="191"/>
      <c r="B17" s="309"/>
      <c r="C17" s="309"/>
      <c r="D17" s="309"/>
      <c r="E17" s="313">
        <f t="shared" si="0"/>
        <v>0</v>
      </c>
    </row>
    <row r="18" spans="1:5" ht="15.6">
      <c r="A18" s="191"/>
      <c r="B18" s="309"/>
      <c r="C18" s="309"/>
      <c r="D18" s="309"/>
      <c r="E18" s="313">
        <f t="shared" si="0"/>
        <v>0</v>
      </c>
    </row>
    <row r="19" spans="1:5" ht="15.6">
      <c r="A19" s="191"/>
      <c r="B19" s="309"/>
      <c r="C19" s="309"/>
      <c r="D19" s="309"/>
      <c r="E19" s="313">
        <f t="shared" si="0"/>
        <v>0</v>
      </c>
    </row>
    <row r="20" spans="1:5" ht="15.6">
      <c r="A20" s="191"/>
      <c r="B20" s="309"/>
      <c r="C20" s="309"/>
      <c r="D20" s="309"/>
      <c r="E20" s="313">
        <f t="shared" si="0"/>
        <v>0</v>
      </c>
    </row>
    <row r="21" spans="1:5" ht="15.6">
      <c r="A21" s="191"/>
      <c r="B21" s="309"/>
      <c r="C21" s="309"/>
      <c r="D21" s="309"/>
      <c r="E21" s="313">
        <f t="shared" si="0"/>
        <v>0</v>
      </c>
    </row>
    <row r="22" spans="1:5" ht="15.6">
      <c r="A22" s="191"/>
      <c r="B22" s="309"/>
      <c r="C22" s="309"/>
      <c r="D22" s="309"/>
      <c r="E22" s="313">
        <f t="shared" si="0"/>
        <v>0</v>
      </c>
    </row>
    <row r="23" spans="1:5" ht="15.6">
      <c r="A23" s="192"/>
      <c r="B23" s="309"/>
      <c r="C23" s="309"/>
      <c r="D23" s="309"/>
      <c r="E23" s="313">
        <f t="shared" si="0"/>
        <v>0</v>
      </c>
    </row>
    <row r="24" spans="1:5" ht="15.6">
      <c r="A24" s="191"/>
      <c r="B24" s="309"/>
      <c r="C24" s="309"/>
      <c r="D24" s="309"/>
      <c r="E24" s="313">
        <f t="shared" si="0"/>
        <v>0</v>
      </c>
    </row>
    <row r="25" spans="1:5" ht="15.6">
      <c r="A25" s="191"/>
      <c r="B25" s="309"/>
      <c r="C25" s="309"/>
      <c r="D25" s="309"/>
      <c r="E25" s="313">
        <f t="shared" si="0"/>
        <v>0</v>
      </c>
    </row>
    <row r="26" spans="1:5" ht="15.6">
      <c r="A26" s="191"/>
      <c r="B26" s="309"/>
      <c r="C26" s="309"/>
      <c r="D26" s="309"/>
      <c r="E26" s="313">
        <f t="shared" si="0"/>
        <v>0</v>
      </c>
    </row>
    <row r="27" spans="1:5" ht="15.6">
      <c r="A27" s="191"/>
      <c r="B27" s="309"/>
      <c r="C27" s="309"/>
      <c r="D27" s="309"/>
      <c r="E27" s="313">
        <f t="shared" si="0"/>
        <v>0</v>
      </c>
    </row>
    <row r="28" spans="1:5" ht="15.6">
      <c r="A28" s="191"/>
      <c r="B28" s="309"/>
      <c r="C28" s="309"/>
      <c r="D28" s="309"/>
      <c r="E28" s="313">
        <f t="shared" si="0"/>
        <v>0</v>
      </c>
    </row>
    <row r="29" spans="1:5" ht="15.6">
      <c r="A29" s="191"/>
      <c r="B29" s="309"/>
      <c r="C29" s="309"/>
      <c r="D29" s="309"/>
      <c r="E29" s="313">
        <f t="shared" si="0"/>
        <v>0</v>
      </c>
    </row>
    <row r="30" spans="1:5" ht="15.6">
      <c r="A30" s="191"/>
      <c r="B30" s="309"/>
      <c r="C30" s="309"/>
      <c r="D30" s="309"/>
      <c r="E30" s="313">
        <f t="shared" si="0"/>
        <v>0</v>
      </c>
    </row>
    <row r="31" spans="1:5" ht="15.6">
      <c r="A31" s="191"/>
      <c r="B31" s="309"/>
      <c r="C31" s="309"/>
      <c r="D31" s="309"/>
      <c r="E31" s="313">
        <f t="shared" si="0"/>
        <v>0</v>
      </c>
    </row>
    <row r="32" spans="1:5" ht="15.6">
      <c r="A32" s="191"/>
      <c r="B32" s="309"/>
      <c r="C32" s="309"/>
      <c r="D32" s="309"/>
      <c r="E32" s="313">
        <f t="shared" si="0"/>
        <v>0</v>
      </c>
    </row>
    <row r="33" spans="1:5" ht="15.6">
      <c r="A33" s="191"/>
      <c r="B33" s="309"/>
      <c r="C33" s="309"/>
      <c r="D33" s="309"/>
      <c r="E33" s="313">
        <f t="shared" si="0"/>
        <v>0</v>
      </c>
    </row>
    <row r="34" spans="1:5" ht="15.6">
      <c r="A34" s="191"/>
      <c r="B34" s="309"/>
      <c r="C34" s="309"/>
      <c r="D34" s="309"/>
      <c r="E34" s="313">
        <f t="shared" si="0"/>
        <v>0</v>
      </c>
    </row>
    <row r="35" spans="1:5" ht="15.6">
      <c r="A35" s="191"/>
      <c r="B35" s="309"/>
      <c r="C35" s="309"/>
      <c r="D35" s="309"/>
      <c r="E35" s="313">
        <f t="shared" si="0"/>
        <v>0</v>
      </c>
    </row>
    <row r="36" spans="1:5" ht="15.6">
      <c r="A36" s="191"/>
      <c r="B36" s="309"/>
      <c r="C36" s="309"/>
      <c r="D36" s="309"/>
      <c r="E36" s="313">
        <f t="shared" si="0"/>
        <v>0</v>
      </c>
    </row>
    <row r="37" spans="1:5" ht="15.6">
      <c r="A37" s="191"/>
      <c r="B37" s="309"/>
      <c r="C37" s="309"/>
      <c r="D37" s="309"/>
      <c r="E37" s="313">
        <f t="shared" si="0"/>
        <v>0</v>
      </c>
    </row>
    <row r="38" spans="1:5" ht="15.6">
      <c r="A38" s="191"/>
      <c r="B38" s="309"/>
      <c r="C38" s="309"/>
      <c r="D38" s="309"/>
      <c r="E38" s="313">
        <f t="shared" si="0"/>
        <v>0</v>
      </c>
    </row>
    <row r="39" spans="1:5" ht="15.6">
      <c r="A39" s="191"/>
      <c r="B39" s="309"/>
      <c r="C39" s="309"/>
      <c r="D39" s="309"/>
      <c r="E39" s="313">
        <f t="shared" si="0"/>
        <v>0</v>
      </c>
    </row>
    <row r="40" spans="1:5" ht="15.6">
      <c r="A40" s="191"/>
      <c r="B40" s="309"/>
      <c r="C40" s="309"/>
      <c r="D40" s="309"/>
      <c r="E40" s="313">
        <f t="shared" si="0"/>
        <v>0</v>
      </c>
    </row>
    <row r="41" spans="1:5" ht="15.6">
      <c r="A41" s="191"/>
      <c r="B41" s="309"/>
      <c r="C41" s="309"/>
      <c r="D41" s="309"/>
      <c r="E41" s="313">
        <f t="shared" si="0"/>
        <v>0</v>
      </c>
    </row>
    <row r="42" spans="1:5" ht="15.6">
      <c r="A42" s="191"/>
      <c r="B42" s="309"/>
      <c r="C42" s="309"/>
      <c r="D42" s="309"/>
      <c r="E42" s="313">
        <f t="shared" si="0"/>
        <v>0</v>
      </c>
    </row>
    <row r="43" spans="1:5" ht="15.6">
      <c r="A43" s="191"/>
      <c r="B43" s="309"/>
      <c r="C43" s="309"/>
      <c r="D43" s="309"/>
      <c r="E43" s="313">
        <f t="shared" si="0"/>
        <v>0</v>
      </c>
    </row>
    <row r="44" spans="1:5" ht="15.6">
      <c r="A44" s="191"/>
      <c r="B44" s="309"/>
      <c r="C44" s="309"/>
      <c r="D44" s="309"/>
      <c r="E44" s="313">
        <f t="shared" si="0"/>
        <v>0</v>
      </c>
    </row>
    <row r="45" spans="1:5" ht="15.6">
      <c r="A45" s="191"/>
      <c r="B45" s="309"/>
      <c r="C45" s="309"/>
      <c r="D45" s="309"/>
      <c r="E45" s="313">
        <f t="shared" si="0"/>
        <v>0</v>
      </c>
    </row>
    <row r="46" spans="1:5" ht="15.6">
      <c r="A46" s="191"/>
      <c r="B46" s="309"/>
      <c r="C46" s="309"/>
      <c r="D46" s="309"/>
      <c r="E46" s="313">
        <f t="shared" si="0"/>
        <v>0</v>
      </c>
    </row>
    <row r="47" spans="1:5" ht="15.6">
      <c r="A47" s="191"/>
      <c r="B47" s="309"/>
      <c r="C47" s="309"/>
      <c r="D47" s="309"/>
      <c r="E47" s="313">
        <f t="shared" si="0"/>
        <v>0</v>
      </c>
    </row>
    <row r="48" spans="1:5" ht="15.6">
      <c r="A48" s="191"/>
      <c r="B48" s="309"/>
      <c r="C48" s="309"/>
      <c r="D48" s="309"/>
      <c r="E48" s="313">
        <f t="shared" si="0"/>
        <v>0</v>
      </c>
    </row>
    <row r="49" spans="1:5" ht="15.6">
      <c r="A49" s="191"/>
      <c r="B49" s="309"/>
      <c r="C49" s="309"/>
      <c r="D49" s="309"/>
      <c r="E49" s="313">
        <f t="shared" si="0"/>
        <v>0</v>
      </c>
    </row>
    <row r="50" spans="1:5" ht="15.6">
      <c r="A50" s="191"/>
      <c r="B50" s="309"/>
      <c r="C50" s="309"/>
      <c r="D50" s="309"/>
      <c r="E50" s="313">
        <f t="shared" si="0"/>
        <v>0</v>
      </c>
    </row>
    <row r="51" spans="1:5" ht="15.6">
      <c r="A51" s="191"/>
      <c r="B51" s="309"/>
      <c r="C51" s="309"/>
      <c r="D51" s="309"/>
      <c r="E51" s="313">
        <f t="shared" si="0"/>
        <v>0</v>
      </c>
    </row>
    <row r="52" spans="1:5" ht="15.6">
      <c r="A52" s="191"/>
      <c r="B52" s="309"/>
      <c r="C52" s="309"/>
      <c r="D52" s="309"/>
      <c r="E52" s="313">
        <f t="shared" si="0"/>
        <v>0</v>
      </c>
    </row>
    <row r="53" spans="1:5" ht="15.6">
      <c r="A53" s="191"/>
      <c r="B53" s="309"/>
      <c r="C53" s="309"/>
      <c r="D53" s="309"/>
      <c r="E53" s="313">
        <f t="shared" si="0"/>
        <v>0</v>
      </c>
    </row>
    <row r="54" spans="1:5" ht="15.6">
      <c r="A54" s="191"/>
      <c r="B54" s="309"/>
      <c r="C54" s="309"/>
      <c r="D54" s="309"/>
      <c r="E54" s="313">
        <f t="shared" si="0"/>
        <v>0</v>
      </c>
    </row>
    <row r="55" spans="1:5" ht="15.6">
      <c r="A55" s="191"/>
      <c r="B55" s="309"/>
      <c r="C55" s="309"/>
      <c r="D55" s="309"/>
      <c r="E55" s="313">
        <f t="shared" si="0"/>
        <v>0</v>
      </c>
    </row>
    <row r="56" spans="1:5" ht="15.6">
      <c r="A56" s="191"/>
      <c r="B56" s="309"/>
      <c r="C56" s="309"/>
      <c r="D56" s="309"/>
      <c r="E56" s="313">
        <f t="shared" si="0"/>
        <v>0</v>
      </c>
    </row>
    <row r="57" spans="1:5" ht="15.6">
      <c r="A57" s="191"/>
      <c r="B57" s="309"/>
      <c r="C57" s="309"/>
      <c r="D57" s="309"/>
      <c r="E57" s="313">
        <f t="shared" si="0"/>
        <v>0</v>
      </c>
    </row>
    <row r="58" spans="1:5" ht="15.6">
      <c r="A58" s="191"/>
      <c r="B58" s="309"/>
      <c r="C58" s="309"/>
      <c r="D58" s="309"/>
      <c r="E58" s="313">
        <f t="shared" si="0"/>
        <v>0</v>
      </c>
    </row>
    <row r="59" spans="1:5" ht="15.6">
      <c r="A59" s="191"/>
      <c r="B59" s="309"/>
      <c r="C59" s="309"/>
      <c r="D59" s="309"/>
      <c r="E59" s="313">
        <f t="shared" si="0"/>
        <v>0</v>
      </c>
    </row>
    <row r="60" spans="1:5" ht="16.2" thickBot="1">
      <c r="A60" s="191" t="s">
        <v>358</v>
      </c>
      <c r="B60" s="909">
        <f>SUM(B10:B59)</f>
        <v>0</v>
      </c>
      <c r="C60" s="909">
        <f>SUM(C10:C59)</f>
        <v>0</v>
      </c>
      <c r="D60" s="909">
        <f>SUM(D10:D59)</f>
        <v>0</v>
      </c>
      <c r="E60" s="909">
        <f>SUM(E10:E59)</f>
        <v>0</v>
      </c>
    </row>
    <row r="61" spans="1:5" ht="16.2" thickTop="1">
      <c r="A61" s="206"/>
      <c r="B61" s="206"/>
      <c r="C61" s="207" t="s">
        <v>365</v>
      </c>
      <c r="D61" s="206"/>
      <c r="E61" s="86"/>
    </row>
    <row r="62" spans="1:5">
      <c r="A62" s="579"/>
      <c r="B62" s="173"/>
      <c r="C62" s="173"/>
      <c r="D62" s="197"/>
      <c r="E62" s="197"/>
    </row>
  </sheetData>
  <phoneticPr fontId="0" type="noConversion"/>
  <pageMargins left="0.5" right="0.5" top="0" bottom="0" header="0.5" footer="0.5"/>
  <pageSetup paperSize="5"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J29" sqref="J29"/>
    </sheetView>
  </sheetViews>
  <sheetFormatPr defaultRowHeight="15"/>
  <sheetData>
    <row r="13" spans="1:8" ht="20.399999999999999">
      <c r="A13" s="1358" t="s">
        <v>889</v>
      </c>
      <c r="B13" s="1358"/>
      <c r="C13" s="1358"/>
      <c r="D13" s="1358"/>
      <c r="E13" s="1358"/>
      <c r="F13" s="1358"/>
      <c r="G13" s="1358"/>
      <c r="H13" s="1358"/>
    </row>
    <row r="16" spans="1:8" ht="17.399999999999999">
      <c r="A16" s="1315">
        <v>2000</v>
      </c>
      <c r="B16" s="1315"/>
      <c r="C16" s="1315"/>
      <c r="D16" s="1315"/>
      <c r="E16" s="1315"/>
      <c r="F16" s="1315"/>
      <c r="G16" s="1315"/>
      <c r="H16" s="1315"/>
    </row>
    <row r="18" spans="1:8" ht="17.399999999999999">
      <c r="A18" s="1315" t="s">
        <v>885</v>
      </c>
      <c r="B18" s="1315"/>
      <c r="C18" s="1315"/>
      <c r="D18" s="1315"/>
      <c r="E18" s="1315"/>
      <c r="F18" s="1315"/>
      <c r="G18" s="1315"/>
      <c r="H18" s="1315"/>
    </row>
    <row r="20" spans="1:8" ht="17.399999999999999">
      <c r="A20" s="1315" t="s">
        <v>890</v>
      </c>
      <c r="B20" s="1315"/>
      <c r="C20" s="1315"/>
      <c r="D20" s="1315"/>
      <c r="E20" s="1315"/>
      <c r="F20" s="1315"/>
      <c r="G20" s="1315"/>
      <c r="H20" s="1315"/>
    </row>
    <row r="21" spans="1:8" ht="17.399999999999999">
      <c r="A21" s="1315" t="s">
        <v>887</v>
      </c>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891</v>
      </c>
      <c r="B58" s="1327"/>
      <c r="C58" s="1327"/>
      <c r="D58" s="1327"/>
      <c r="E58" s="1327"/>
      <c r="F58" s="1327"/>
      <c r="G58" s="1327"/>
      <c r="H58" s="1327"/>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68"/>
  <sheetViews>
    <sheetView zoomScaleNormal="100" workbookViewId="0">
      <pane xSplit="1" ySplit="11" topLeftCell="B12" activePane="bottomRight" state="frozen"/>
      <selection pane="topRight" activeCell="B1" sqref="B1"/>
      <selection pane="bottomLeft" activeCell="A12" sqref="A12"/>
      <selection pane="bottomRight" activeCell="A6" sqref="A6"/>
    </sheetView>
  </sheetViews>
  <sheetFormatPr defaultColWidth="6.81640625" defaultRowHeight="15"/>
  <cols>
    <col min="1" max="1" width="8.1796875" customWidth="1"/>
    <col min="2" max="2" width="20.08984375" customWidth="1"/>
    <col min="3" max="3" width="6.6328125" customWidth="1"/>
    <col min="4" max="4" width="11.90625" customWidth="1"/>
    <col min="5" max="5" width="10.6328125" customWidth="1"/>
    <col min="6" max="6" width="9.36328125" customWidth="1"/>
    <col min="7" max="7" width="13.81640625" style="788" customWidth="1"/>
  </cols>
  <sheetData>
    <row r="3" spans="1:7" ht="15.6">
      <c r="A3" s="198" t="s">
        <v>726</v>
      </c>
      <c r="B3" s="198"/>
      <c r="C3" s="198"/>
      <c r="D3" s="198"/>
      <c r="E3" s="198"/>
      <c r="F3" s="88"/>
      <c r="G3" s="827"/>
    </row>
    <row r="4" spans="1:7" ht="15.6">
      <c r="A4" s="208" t="s">
        <v>366</v>
      </c>
      <c r="B4" s="208"/>
      <c r="C4" s="208"/>
      <c r="D4" s="88"/>
      <c r="E4" s="88"/>
      <c r="F4" s="88"/>
      <c r="G4" s="827"/>
    </row>
    <row r="5" spans="1:7" ht="15.6">
      <c r="A5" s="198" t="s">
        <v>942</v>
      </c>
      <c r="B5" s="198"/>
      <c r="C5" s="198"/>
      <c r="D5" s="88"/>
      <c r="E5" s="88"/>
      <c r="F5" s="88"/>
      <c r="G5" s="827"/>
    </row>
    <row r="6" spans="1:7" ht="15.6">
      <c r="A6" s="208" t="s">
        <v>367</v>
      </c>
      <c r="B6" s="198"/>
      <c r="C6" s="198"/>
      <c r="D6" s="88"/>
      <c r="E6" s="88"/>
      <c r="F6" s="88"/>
      <c r="G6" s="827"/>
    </row>
    <row r="7" spans="1:7" ht="15.6">
      <c r="A7" s="88"/>
      <c r="B7" s="88"/>
      <c r="C7" s="88"/>
      <c r="D7" s="88"/>
      <c r="E7" s="88"/>
      <c r="F7" s="88"/>
      <c r="G7" s="827"/>
    </row>
    <row r="8" spans="1:7" ht="15.6">
      <c r="A8" s="208" t="s">
        <v>368</v>
      </c>
      <c r="B8" s="198"/>
      <c r="C8" s="198"/>
      <c r="D8" s="88"/>
      <c r="E8" s="88"/>
      <c r="F8" s="88"/>
      <c r="G8" s="827"/>
    </row>
    <row r="9" spans="1:7" ht="13.95" customHeight="1" thickBot="1">
      <c r="A9" s="209"/>
      <c r="B9" s="209"/>
      <c r="C9" s="209"/>
      <c r="D9" s="183"/>
      <c r="E9" s="183"/>
      <c r="F9" s="183"/>
      <c r="G9" s="910"/>
    </row>
    <row r="10" spans="1:7" ht="15.6">
      <c r="A10" s="210" t="s">
        <v>8</v>
      </c>
      <c r="B10" s="211"/>
      <c r="C10" s="211"/>
      <c r="D10" s="211"/>
      <c r="E10" s="211"/>
      <c r="F10" s="212" t="s">
        <v>369</v>
      </c>
      <c r="G10" s="911"/>
    </row>
    <row r="11" spans="1:7" ht="15.6">
      <c r="A11" s="213" t="s">
        <v>202</v>
      </c>
      <c r="B11" s="214" t="s">
        <v>370</v>
      </c>
      <c r="C11" s="214" t="s">
        <v>371</v>
      </c>
      <c r="D11" s="214" t="s">
        <v>372</v>
      </c>
      <c r="E11" s="214" t="s">
        <v>373</v>
      </c>
      <c r="F11" s="214" t="s">
        <v>374</v>
      </c>
      <c r="G11" s="836" t="s">
        <v>375</v>
      </c>
    </row>
    <row r="12" spans="1:7" ht="15.6">
      <c r="A12" s="216"/>
      <c r="B12" s="217"/>
      <c r="C12" s="204"/>
      <c r="D12" s="1103"/>
      <c r="E12" s="1103"/>
      <c r="F12" s="1104"/>
      <c r="G12" s="1105">
        <f t="shared" ref="G12:G62" si="0">SUM(D12:F12)</f>
        <v>0</v>
      </c>
    </row>
    <row r="13" spans="1:7" ht="15.6">
      <c r="A13" s="188"/>
      <c r="B13" s="192"/>
      <c r="C13" s="191"/>
      <c r="D13" s="1106"/>
      <c r="E13" s="1106"/>
      <c r="F13" s="1107"/>
      <c r="G13" s="1105">
        <f t="shared" si="0"/>
        <v>0</v>
      </c>
    </row>
    <row r="14" spans="1:7" ht="15.6">
      <c r="A14" s="188"/>
      <c r="B14" s="192"/>
      <c r="C14" s="191"/>
      <c r="D14" s="1106"/>
      <c r="E14" s="1106"/>
      <c r="F14" s="1107"/>
      <c r="G14" s="1105">
        <f t="shared" si="0"/>
        <v>0</v>
      </c>
    </row>
    <row r="15" spans="1:7" ht="15.6">
      <c r="A15" s="188"/>
      <c r="B15" s="192"/>
      <c r="C15" s="191"/>
      <c r="D15" s="1106"/>
      <c r="E15" s="1106"/>
      <c r="F15" s="1107"/>
      <c r="G15" s="1105">
        <f t="shared" si="0"/>
        <v>0</v>
      </c>
    </row>
    <row r="16" spans="1:7" ht="15.6">
      <c r="A16" s="188"/>
      <c r="B16" s="192"/>
      <c r="C16" s="191"/>
      <c r="D16" s="1106"/>
      <c r="E16" s="1106"/>
      <c r="F16" s="1107"/>
      <c r="G16" s="1105">
        <f t="shared" si="0"/>
        <v>0</v>
      </c>
    </row>
    <row r="17" spans="1:7" ht="15.6">
      <c r="A17" s="188"/>
      <c r="B17" s="192"/>
      <c r="C17" s="191"/>
      <c r="D17" s="1106"/>
      <c r="E17" s="1106"/>
      <c r="F17" s="1107"/>
      <c r="G17" s="1105">
        <f t="shared" si="0"/>
        <v>0</v>
      </c>
    </row>
    <row r="18" spans="1:7" ht="15.6">
      <c r="A18" s="188"/>
      <c r="B18" s="192"/>
      <c r="C18" s="191"/>
      <c r="D18" s="1106"/>
      <c r="E18" s="1106"/>
      <c r="F18" s="1107"/>
      <c r="G18" s="1105">
        <f t="shared" si="0"/>
        <v>0</v>
      </c>
    </row>
    <row r="19" spans="1:7" ht="15.6">
      <c r="A19" s="188"/>
      <c r="B19" s="192"/>
      <c r="C19" s="191"/>
      <c r="D19" s="1106"/>
      <c r="E19" s="1106"/>
      <c r="F19" s="1107"/>
      <c r="G19" s="1105">
        <f t="shared" si="0"/>
        <v>0</v>
      </c>
    </row>
    <row r="20" spans="1:7" ht="15.6">
      <c r="A20" s="188"/>
      <c r="B20" s="192"/>
      <c r="C20" s="191"/>
      <c r="D20" s="1106"/>
      <c r="E20" s="1106"/>
      <c r="F20" s="1107"/>
      <c r="G20" s="1105">
        <f t="shared" si="0"/>
        <v>0</v>
      </c>
    </row>
    <row r="21" spans="1:7" ht="15.6">
      <c r="A21" s="188"/>
      <c r="B21" s="192"/>
      <c r="C21" s="191"/>
      <c r="D21" s="1106"/>
      <c r="E21" s="1106"/>
      <c r="F21" s="1107"/>
      <c r="G21" s="1105">
        <f t="shared" si="0"/>
        <v>0</v>
      </c>
    </row>
    <row r="22" spans="1:7" ht="15.6">
      <c r="A22" s="188"/>
      <c r="B22" s="192"/>
      <c r="C22" s="191"/>
      <c r="D22" s="1106"/>
      <c r="E22" s="1106"/>
      <c r="F22" s="1107"/>
      <c r="G22" s="1105">
        <f t="shared" si="0"/>
        <v>0</v>
      </c>
    </row>
    <row r="23" spans="1:7" ht="15.6">
      <c r="A23" s="189"/>
      <c r="B23" s="192"/>
      <c r="C23" s="192"/>
      <c r="D23" s="1108"/>
      <c r="E23" s="1108"/>
      <c r="F23" s="1109" t="s">
        <v>364</v>
      </c>
      <c r="G23" s="1105">
        <f t="shared" si="0"/>
        <v>0</v>
      </c>
    </row>
    <row r="24" spans="1:7" ht="15.6">
      <c r="A24" s="188"/>
      <c r="B24" s="192"/>
      <c r="C24" s="191"/>
      <c r="D24" s="1106"/>
      <c r="E24" s="1106"/>
      <c r="F24" s="1107"/>
      <c r="G24" s="1105">
        <f t="shared" si="0"/>
        <v>0</v>
      </c>
    </row>
    <row r="25" spans="1:7" ht="15.6">
      <c r="A25" s="188"/>
      <c r="B25" s="192"/>
      <c r="C25" s="191"/>
      <c r="D25" s="1106"/>
      <c r="E25" s="1106"/>
      <c r="F25" s="1107"/>
      <c r="G25" s="1105">
        <f t="shared" si="0"/>
        <v>0</v>
      </c>
    </row>
    <row r="26" spans="1:7" ht="15.6">
      <c r="A26" s="188"/>
      <c r="B26" s="192"/>
      <c r="C26" s="191"/>
      <c r="D26" s="1106"/>
      <c r="E26" s="1106"/>
      <c r="F26" s="1107"/>
      <c r="G26" s="1105">
        <f t="shared" si="0"/>
        <v>0</v>
      </c>
    </row>
    <row r="27" spans="1:7" ht="15.6">
      <c r="A27" s="188"/>
      <c r="B27" s="192"/>
      <c r="C27" s="191"/>
      <c r="D27" s="1106"/>
      <c r="E27" s="1106"/>
      <c r="F27" s="1107"/>
      <c r="G27" s="1105">
        <f t="shared" si="0"/>
        <v>0</v>
      </c>
    </row>
    <row r="28" spans="1:7" ht="15.6">
      <c r="A28" s="188"/>
      <c r="B28" s="192"/>
      <c r="C28" s="191"/>
      <c r="D28" s="1106"/>
      <c r="E28" s="1106"/>
      <c r="F28" s="1107"/>
      <c r="G28" s="1105">
        <f t="shared" si="0"/>
        <v>0</v>
      </c>
    </row>
    <row r="29" spans="1:7" ht="15.6">
      <c r="A29" s="188"/>
      <c r="B29" s="192"/>
      <c r="C29" s="191"/>
      <c r="D29" s="1106"/>
      <c r="E29" s="1106"/>
      <c r="F29" s="1107"/>
      <c r="G29" s="1105">
        <f t="shared" si="0"/>
        <v>0</v>
      </c>
    </row>
    <row r="30" spans="1:7" ht="15.6">
      <c r="A30" s="188"/>
      <c r="B30" s="192"/>
      <c r="C30" s="191"/>
      <c r="D30" s="1106"/>
      <c r="E30" s="1106"/>
      <c r="F30" s="1107"/>
      <c r="G30" s="1105">
        <f t="shared" si="0"/>
        <v>0</v>
      </c>
    </row>
    <row r="31" spans="1:7" ht="15.6">
      <c r="A31" s="188"/>
      <c r="B31" s="192"/>
      <c r="C31" s="191"/>
      <c r="D31" s="1106"/>
      <c r="E31" s="1106"/>
      <c r="F31" s="1107"/>
      <c r="G31" s="1105">
        <f t="shared" si="0"/>
        <v>0</v>
      </c>
    </row>
    <row r="32" spans="1:7" ht="15.6">
      <c r="A32" s="188"/>
      <c r="B32" s="192"/>
      <c r="C32" s="191"/>
      <c r="D32" s="1106"/>
      <c r="E32" s="1106"/>
      <c r="F32" s="1107"/>
      <c r="G32" s="1105">
        <f t="shared" si="0"/>
        <v>0</v>
      </c>
    </row>
    <row r="33" spans="1:7" ht="15.6">
      <c r="A33" s="188"/>
      <c r="B33" s="192"/>
      <c r="C33" s="191"/>
      <c r="D33" s="1106"/>
      <c r="E33" s="1106"/>
      <c r="F33" s="1107"/>
      <c r="G33" s="1105">
        <f t="shared" si="0"/>
        <v>0</v>
      </c>
    </row>
    <row r="34" spans="1:7" ht="15.6">
      <c r="A34" s="188"/>
      <c r="B34" s="192"/>
      <c r="C34" s="191"/>
      <c r="D34" s="1106"/>
      <c r="E34" s="1106"/>
      <c r="F34" s="1107"/>
      <c r="G34" s="1105">
        <f t="shared" si="0"/>
        <v>0</v>
      </c>
    </row>
    <row r="35" spans="1:7" ht="15.6">
      <c r="A35" s="188"/>
      <c r="B35" s="192"/>
      <c r="C35" s="191"/>
      <c r="D35" s="1106"/>
      <c r="E35" s="1106"/>
      <c r="F35" s="1107"/>
      <c r="G35" s="1105">
        <f t="shared" si="0"/>
        <v>0</v>
      </c>
    </row>
    <row r="36" spans="1:7" ht="15.6">
      <c r="A36" s="188"/>
      <c r="B36" s="192"/>
      <c r="C36" s="191"/>
      <c r="D36" s="1106"/>
      <c r="E36" s="1106"/>
      <c r="F36" s="1107"/>
      <c r="G36" s="1105">
        <f t="shared" si="0"/>
        <v>0</v>
      </c>
    </row>
    <row r="37" spans="1:7" ht="15.6">
      <c r="A37" s="188"/>
      <c r="B37" s="192"/>
      <c r="C37" s="191"/>
      <c r="D37" s="1106"/>
      <c r="E37" s="1106"/>
      <c r="F37" s="1107"/>
      <c r="G37" s="1105">
        <f t="shared" si="0"/>
        <v>0</v>
      </c>
    </row>
    <row r="38" spans="1:7" ht="15.6">
      <c r="A38" s="188"/>
      <c r="B38" s="192"/>
      <c r="C38" s="191"/>
      <c r="D38" s="1106"/>
      <c r="E38" s="1106"/>
      <c r="F38" s="1107"/>
      <c r="G38" s="1105">
        <f t="shared" si="0"/>
        <v>0</v>
      </c>
    </row>
    <row r="39" spans="1:7" ht="15.6">
      <c r="A39" s="188"/>
      <c r="B39" s="192"/>
      <c r="C39" s="191"/>
      <c r="D39" s="1106"/>
      <c r="E39" s="1106"/>
      <c r="F39" s="1107"/>
      <c r="G39" s="1105">
        <f t="shared" si="0"/>
        <v>0</v>
      </c>
    </row>
    <row r="40" spans="1:7" ht="15.6">
      <c r="A40" s="188"/>
      <c r="B40" s="192"/>
      <c r="C40" s="191"/>
      <c r="D40" s="1106"/>
      <c r="E40" s="1106"/>
      <c r="F40" s="1107"/>
      <c r="G40" s="1105">
        <f t="shared" si="0"/>
        <v>0</v>
      </c>
    </row>
    <row r="41" spans="1:7" ht="15.6">
      <c r="A41" s="188"/>
      <c r="B41" s="192"/>
      <c r="C41" s="191"/>
      <c r="D41" s="1106"/>
      <c r="E41" s="1106"/>
      <c r="F41" s="1107"/>
      <c r="G41" s="1105">
        <f t="shared" si="0"/>
        <v>0</v>
      </c>
    </row>
    <row r="42" spans="1:7" ht="15.6">
      <c r="A42" s="188"/>
      <c r="B42" s="192"/>
      <c r="C42" s="191"/>
      <c r="D42" s="1106"/>
      <c r="E42" s="1106"/>
      <c r="F42" s="1107"/>
      <c r="G42" s="1105">
        <f t="shared" si="0"/>
        <v>0</v>
      </c>
    </row>
    <row r="43" spans="1:7" ht="15.6">
      <c r="A43" s="188"/>
      <c r="B43" s="192"/>
      <c r="C43" s="191"/>
      <c r="D43" s="1106"/>
      <c r="E43" s="1106"/>
      <c r="F43" s="1107"/>
      <c r="G43" s="1105">
        <f t="shared" si="0"/>
        <v>0</v>
      </c>
    </row>
    <row r="44" spans="1:7" ht="15.6">
      <c r="A44" s="188"/>
      <c r="B44" s="192"/>
      <c r="C44" s="191"/>
      <c r="D44" s="1106"/>
      <c r="E44" s="1106"/>
      <c r="F44" s="1107"/>
      <c r="G44" s="1105">
        <f t="shared" si="0"/>
        <v>0</v>
      </c>
    </row>
    <row r="45" spans="1:7" ht="15.6">
      <c r="A45" s="188"/>
      <c r="B45" s="192"/>
      <c r="C45" s="191"/>
      <c r="D45" s="1106"/>
      <c r="E45" s="1106"/>
      <c r="F45" s="1107"/>
      <c r="G45" s="1105">
        <f t="shared" si="0"/>
        <v>0</v>
      </c>
    </row>
    <row r="46" spans="1:7" ht="15.6">
      <c r="A46" s="188"/>
      <c r="B46" s="192"/>
      <c r="C46" s="191"/>
      <c r="D46" s="1106"/>
      <c r="E46" s="1106"/>
      <c r="F46" s="1107"/>
      <c r="G46" s="1105">
        <f t="shared" si="0"/>
        <v>0</v>
      </c>
    </row>
    <row r="47" spans="1:7" ht="15.6">
      <c r="A47" s="188"/>
      <c r="B47" s="192"/>
      <c r="C47" s="191"/>
      <c r="D47" s="1106"/>
      <c r="E47" s="1106"/>
      <c r="F47" s="1107"/>
      <c r="G47" s="1105">
        <f t="shared" si="0"/>
        <v>0</v>
      </c>
    </row>
    <row r="48" spans="1:7" ht="15.6">
      <c r="A48" s="188"/>
      <c r="B48" s="192"/>
      <c r="C48" s="191"/>
      <c r="D48" s="1106"/>
      <c r="E48" s="1106"/>
      <c r="F48" s="1107"/>
      <c r="G48" s="1105">
        <f t="shared" si="0"/>
        <v>0</v>
      </c>
    </row>
    <row r="49" spans="1:7" ht="15.6">
      <c r="A49" s="188"/>
      <c r="B49" s="192"/>
      <c r="C49" s="191"/>
      <c r="D49" s="1106"/>
      <c r="E49" s="1106"/>
      <c r="F49" s="1107"/>
      <c r="G49" s="1105">
        <f t="shared" si="0"/>
        <v>0</v>
      </c>
    </row>
    <row r="50" spans="1:7" ht="15.6">
      <c r="A50" s="188"/>
      <c r="B50" s="192"/>
      <c r="C50" s="191"/>
      <c r="D50" s="1106"/>
      <c r="E50" s="1106"/>
      <c r="F50" s="1107"/>
      <c r="G50" s="1105">
        <f t="shared" si="0"/>
        <v>0</v>
      </c>
    </row>
    <row r="51" spans="1:7" ht="15.6">
      <c r="A51" s="188"/>
      <c r="B51" s="192"/>
      <c r="C51" s="191"/>
      <c r="D51" s="1106"/>
      <c r="E51" s="1106"/>
      <c r="F51" s="1107"/>
      <c r="G51" s="1105">
        <f t="shared" si="0"/>
        <v>0</v>
      </c>
    </row>
    <row r="52" spans="1:7" ht="15.6">
      <c r="A52" s="188"/>
      <c r="B52" s="192"/>
      <c r="C52" s="191"/>
      <c r="D52" s="1106"/>
      <c r="E52" s="1106"/>
      <c r="F52" s="1107"/>
      <c r="G52" s="1105">
        <f t="shared" si="0"/>
        <v>0</v>
      </c>
    </row>
    <row r="53" spans="1:7" ht="15.6">
      <c r="A53" s="188"/>
      <c r="B53" s="192"/>
      <c r="C53" s="191"/>
      <c r="D53" s="1106"/>
      <c r="E53" s="1106"/>
      <c r="F53" s="1107"/>
      <c r="G53" s="1105">
        <f t="shared" si="0"/>
        <v>0</v>
      </c>
    </row>
    <row r="54" spans="1:7" ht="12.9" customHeight="1">
      <c r="A54" s="188"/>
      <c r="B54" s="192"/>
      <c r="C54" s="191"/>
      <c r="D54" s="1106"/>
      <c r="E54" s="1106"/>
      <c r="F54" s="1107"/>
      <c r="G54" s="1105">
        <f t="shared" si="0"/>
        <v>0</v>
      </c>
    </row>
    <row r="55" spans="1:7" ht="15.6">
      <c r="A55" s="188"/>
      <c r="B55" s="192"/>
      <c r="C55" s="191"/>
      <c r="D55" s="1106"/>
      <c r="E55" s="1106"/>
      <c r="F55" s="1107"/>
      <c r="G55" s="1105">
        <f t="shared" si="0"/>
        <v>0</v>
      </c>
    </row>
    <row r="56" spans="1:7" ht="15.6">
      <c r="A56" s="188"/>
      <c r="B56" s="192"/>
      <c r="C56" s="191"/>
      <c r="D56" s="1106"/>
      <c r="E56" s="1106"/>
      <c r="F56" s="1107"/>
      <c r="G56" s="1105">
        <f t="shared" si="0"/>
        <v>0</v>
      </c>
    </row>
    <row r="57" spans="1:7" ht="15.6">
      <c r="A57" s="188"/>
      <c r="B57" s="192"/>
      <c r="C57" s="191"/>
      <c r="D57" s="1106"/>
      <c r="E57" s="1106"/>
      <c r="F57" s="1107"/>
      <c r="G57" s="1105">
        <f t="shared" si="0"/>
        <v>0</v>
      </c>
    </row>
    <row r="58" spans="1:7" ht="15.6">
      <c r="A58" s="188"/>
      <c r="B58" s="192"/>
      <c r="C58" s="191"/>
      <c r="D58" s="1106"/>
      <c r="E58" s="1106"/>
      <c r="F58" s="1107"/>
      <c r="G58" s="1105">
        <f t="shared" si="0"/>
        <v>0</v>
      </c>
    </row>
    <row r="59" spans="1:7" ht="15.6">
      <c r="A59" s="188"/>
      <c r="B59" s="192"/>
      <c r="C59" s="191"/>
      <c r="D59" s="1106"/>
      <c r="E59" s="1106"/>
      <c r="F59" s="1107"/>
      <c r="G59" s="1105">
        <f t="shared" si="0"/>
        <v>0</v>
      </c>
    </row>
    <row r="60" spans="1:7" ht="15.6">
      <c r="A60" s="188"/>
      <c r="B60" s="192"/>
      <c r="C60" s="191"/>
      <c r="D60" s="1106"/>
      <c r="E60" s="1106"/>
      <c r="F60" s="1107"/>
      <c r="G60" s="1105">
        <f t="shared" si="0"/>
        <v>0</v>
      </c>
    </row>
    <row r="61" spans="1:7" ht="15.6">
      <c r="A61" s="188"/>
      <c r="B61" s="192"/>
      <c r="C61" s="191"/>
      <c r="D61" s="1106"/>
      <c r="E61" s="1106"/>
      <c r="F61" s="1107"/>
      <c r="G61" s="1105">
        <f t="shared" si="0"/>
        <v>0</v>
      </c>
    </row>
    <row r="62" spans="1:7" ht="15.6">
      <c r="A62" s="188"/>
      <c r="B62" s="192"/>
      <c r="C62" s="191"/>
      <c r="D62" s="1106"/>
      <c r="E62" s="1106"/>
      <c r="F62" s="1107"/>
      <c r="G62" s="1105">
        <f t="shared" si="0"/>
        <v>0</v>
      </c>
    </row>
    <row r="63" spans="1:7" ht="16.2" thickBot="1">
      <c r="A63" s="218" t="s">
        <v>358</v>
      </c>
      <c r="B63" s="219"/>
      <c r="C63" s="205">
        <f>SUM(C12:C62)</f>
        <v>0</v>
      </c>
      <c r="D63" s="1110">
        <f>SUM(D12:D62)</f>
        <v>0</v>
      </c>
      <c r="E63" s="1110">
        <f>SUM(E12:E62)</f>
        <v>0</v>
      </c>
      <c r="F63" s="1110">
        <f>SUM(F12:F62)</f>
        <v>0</v>
      </c>
      <c r="G63" s="1111">
        <f>SUM(G12:G62)</f>
        <v>0</v>
      </c>
    </row>
    <row r="64" spans="1:7" ht="16.2" thickTop="1">
      <c r="A64" s="220"/>
      <c r="B64" s="206"/>
      <c r="C64" s="206"/>
      <c r="D64" s="221"/>
      <c r="E64" s="221"/>
      <c r="F64" s="88"/>
      <c r="G64" s="841"/>
    </row>
    <row r="65" spans="1:7" ht="15.6">
      <c r="A65" s="221" t="s">
        <v>376</v>
      </c>
      <c r="B65" s="221"/>
      <c r="C65" s="221"/>
      <c r="D65" s="221"/>
      <c r="E65" s="221"/>
      <c r="F65" s="88"/>
      <c r="G65" s="841"/>
    </row>
    <row r="66" spans="1:7" ht="15.6">
      <c r="A66" s="199"/>
      <c r="B66" s="206"/>
      <c r="C66" s="206"/>
      <c r="D66" s="222" t="s">
        <v>892</v>
      </c>
      <c r="E66" s="206"/>
      <c r="F66" s="206"/>
      <c r="G66" s="823"/>
    </row>
    <row r="67" spans="1:7" ht="15.6">
      <c r="A67" s="199"/>
      <c r="B67" s="206"/>
      <c r="C67" s="206"/>
      <c r="D67" s="206"/>
      <c r="E67" s="206"/>
      <c r="F67" s="86"/>
      <c r="G67" s="823"/>
    </row>
    <row r="68" spans="1:7">
      <c r="A68" s="579"/>
      <c r="B68" s="173"/>
      <c r="C68" s="173"/>
      <c r="D68" s="173"/>
      <c r="E68" s="173"/>
      <c r="F68" s="197"/>
      <c r="G68" s="828"/>
    </row>
  </sheetData>
  <phoneticPr fontId="0" type="noConversion"/>
  <pageMargins left="0.5" right="0.5" top="0" bottom="0" header="0.5" footer="0.5"/>
  <pageSetup paperSize="5"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48" activePane="bottomRight" state="frozen"/>
      <selection pane="topRight" activeCell="B1" sqref="B1"/>
      <selection pane="bottomLeft" activeCell="A9" sqref="A9"/>
      <selection pane="bottomRight"/>
    </sheetView>
  </sheetViews>
  <sheetFormatPr defaultColWidth="6.81640625" defaultRowHeight="15"/>
  <cols>
    <col min="1" max="1" width="10.08984375" customWidth="1"/>
    <col min="2" max="2" width="35.6328125" customWidth="1"/>
    <col min="3" max="4" width="17.81640625" customWidth="1"/>
  </cols>
  <sheetData>
    <row r="1" spans="1:4" ht="13.5" customHeight="1" thickBot="1"/>
    <row r="2" spans="1:4" ht="15.6">
      <c r="A2" s="224" t="s">
        <v>377</v>
      </c>
      <c r="B2" s="225"/>
      <c r="C2" s="225"/>
      <c r="D2" s="226"/>
    </row>
    <row r="3" spans="1:4" ht="16.2" thickBot="1">
      <c r="A3" s="227" t="s">
        <v>378</v>
      </c>
      <c r="B3" s="228"/>
      <c r="C3" s="228"/>
      <c r="D3" s="229"/>
    </row>
    <row r="4" spans="1:4" ht="15.6">
      <c r="A4" s="230" t="s">
        <v>183</v>
      </c>
      <c r="B4" s="231"/>
      <c r="C4" s="232"/>
      <c r="D4" s="226"/>
    </row>
    <row r="5" spans="1:4" ht="15.6">
      <c r="A5" s="233" t="s">
        <v>185</v>
      </c>
      <c r="B5" s="234" t="s">
        <v>379</v>
      </c>
      <c r="C5" s="235" t="s">
        <v>380</v>
      </c>
      <c r="D5" s="229"/>
    </row>
    <row r="6" spans="1:4" ht="15.6">
      <c r="A6" s="236" t="s">
        <v>188</v>
      </c>
      <c r="B6" s="237">
        <v>2110</v>
      </c>
      <c r="C6" s="238" t="s">
        <v>381</v>
      </c>
      <c r="D6" s="239"/>
    </row>
    <row r="7" spans="1:4" ht="15.6">
      <c r="A7" s="240" t="s">
        <v>195</v>
      </c>
      <c r="B7" s="241"/>
      <c r="C7" s="242" t="s">
        <v>382</v>
      </c>
      <c r="D7" s="243" t="s">
        <v>201</v>
      </c>
    </row>
    <row r="8" spans="1:4" ht="15.6">
      <c r="A8" s="244" t="s">
        <v>202</v>
      </c>
      <c r="B8" s="204" t="s">
        <v>195</v>
      </c>
      <c r="C8" s="245" t="s">
        <v>205</v>
      </c>
      <c r="D8" s="246" t="s">
        <v>204</v>
      </c>
    </row>
    <row r="9" spans="1:4" ht="15.6">
      <c r="A9" s="247">
        <v>310000</v>
      </c>
      <c r="B9" s="248" t="s">
        <v>383</v>
      </c>
      <c r="C9" s="249"/>
      <c r="D9" s="250"/>
    </row>
    <row r="10" spans="1:4" ht="15.6">
      <c r="A10" s="251">
        <v>312000</v>
      </c>
      <c r="B10" s="252" t="s">
        <v>384</v>
      </c>
      <c r="C10" s="506"/>
      <c r="D10" s="917"/>
    </row>
    <row r="11" spans="1:4" ht="15.6">
      <c r="A11" s="253">
        <v>314200</v>
      </c>
      <c r="B11" s="73" t="s">
        <v>81</v>
      </c>
      <c r="C11" s="719"/>
      <c r="D11" s="919"/>
    </row>
    <row r="12" spans="1:4" ht="15.6">
      <c r="A12" s="254">
        <v>316100</v>
      </c>
      <c r="B12" s="63" t="s">
        <v>82</v>
      </c>
      <c r="C12" s="719"/>
      <c r="D12" s="919"/>
    </row>
    <row r="13" spans="1:4" ht="14.25" customHeight="1">
      <c r="A13" s="188" t="s">
        <v>83</v>
      </c>
      <c r="B13" s="73" t="s">
        <v>385</v>
      </c>
      <c r="C13" s="719">
        <f>SUM(C10:C12)</f>
        <v>0</v>
      </c>
      <c r="D13" s="919">
        <f>SUM(D10:D12)</f>
        <v>0</v>
      </c>
    </row>
    <row r="14" spans="1:4" ht="15.6">
      <c r="A14" s="255" t="s">
        <v>386</v>
      </c>
      <c r="B14" s="256"/>
      <c r="C14" s="719"/>
      <c r="D14" s="919"/>
    </row>
    <row r="15" spans="1:4" ht="15.6">
      <c r="A15" s="247">
        <v>320000</v>
      </c>
      <c r="B15" s="248" t="s">
        <v>387</v>
      </c>
      <c r="C15" s="915"/>
      <c r="D15" s="916"/>
    </row>
    <row r="16" spans="1:4" ht="15.6">
      <c r="A16" s="251"/>
      <c r="B16" s="252"/>
      <c r="C16" s="506"/>
      <c r="D16" s="917"/>
    </row>
    <row r="17" spans="1:4" ht="15.6">
      <c r="A17" s="253"/>
      <c r="B17" s="73"/>
      <c r="C17" s="719"/>
      <c r="D17" s="919"/>
    </row>
    <row r="18" spans="1:4" ht="15.6">
      <c r="A18" s="253"/>
      <c r="B18" s="73"/>
      <c r="C18" s="719"/>
      <c r="D18" s="919"/>
    </row>
    <row r="19" spans="1:4" ht="15.6">
      <c r="A19" s="253"/>
      <c r="B19" s="73"/>
      <c r="C19" s="719"/>
      <c r="D19" s="919"/>
    </row>
    <row r="20" spans="1:4" ht="15.6">
      <c r="A20" s="253"/>
      <c r="B20" s="73"/>
      <c r="C20" s="719"/>
      <c r="D20" s="919"/>
    </row>
    <row r="21" spans="1:4" ht="10.5" customHeight="1">
      <c r="A21" s="188"/>
      <c r="B21" s="73"/>
      <c r="C21" s="719"/>
      <c r="D21" s="919"/>
    </row>
    <row r="22" spans="1:4" ht="12" customHeight="1">
      <c r="A22" s="188"/>
      <c r="B22" s="73"/>
      <c r="C22" s="719"/>
      <c r="D22" s="919"/>
    </row>
    <row r="23" spans="1:4" ht="14.25" customHeight="1">
      <c r="A23" s="189" t="s">
        <v>83</v>
      </c>
      <c r="B23" s="73" t="s">
        <v>388</v>
      </c>
      <c r="C23" s="719">
        <f>SUM(C16:C22)</f>
        <v>0</v>
      </c>
      <c r="D23" s="919">
        <f>SUM(D16:D22)</f>
        <v>0</v>
      </c>
    </row>
    <row r="24" spans="1:4" ht="15.6">
      <c r="A24" s="257">
        <v>330000</v>
      </c>
      <c r="B24" s="68" t="s">
        <v>95</v>
      </c>
      <c r="C24" s="920"/>
      <c r="D24" s="921"/>
    </row>
    <row r="25" spans="1:4" ht="15.6">
      <c r="A25" s="69">
        <v>333000</v>
      </c>
      <c r="B25" s="260" t="s">
        <v>389</v>
      </c>
      <c r="C25" s="511"/>
      <c r="D25" s="518"/>
    </row>
    <row r="26" spans="1:4" ht="15.6">
      <c r="A26" s="253">
        <v>10</v>
      </c>
      <c r="B26" s="73" t="s">
        <v>390</v>
      </c>
      <c r="C26" s="719"/>
      <c r="D26" s="919"/>
    </row>
    <row r="27" spans="1:4" ht="15.6">
      <c r="A27" s="253">
        <v>30</v>
      </c>
      <c r="B27" s="73" t="s">
        <v>391</v>
      </c>
      <c r="C27" s="719"/>
      <c r="D27" s="919"/>
    </row>
    <row r="28" spans="1:4" ht="15.6">
      <c r="A28" s="253">
        <v>40</v>
      </c>
      <c r="B28" s="73" t="s">
        <v>392</v>
      </c>
      <c r="C28" s="719"/>
      <c r="D28" s="919"/>
    </row>
    <row r="29" spans="1:4" ht="15.6">
      <c r="A29" s="253">
        <v>50</v>
      </c>
      <c r="B29" s="73" t="s">
        <v>393</v>
      </c>
      <c r="C29" s="719"/>
      <c r="D29" s="919"/>
    </row>
    <row r="30" spans="1:4" ht="15.6">
      <c r="A30" s="253">
        <v>60</v>
      </c>
      <c r="B30" s="73" t="s">
        <v>394</v>
      </c>
      <c r="C30" s="719"/>
      <c r="D30" s="919"/>
    </row>
    <row r="31" spans="1:4" ht="15.6">
      <c r="A31" s="253"/>
      <c r="B31" s="73"/>
      <c r="C31" s="719"/>
      <c r="D31" s="919"/>
    </row>
    <row r="32" spans="1:4" ht="15.6">
      <c r="A32" s="261">
        <v>334000</v>
      </c>
      <c r="B32" s="68" t="s">
        <v>101</v>
      </c>
      <c r="C32" s="920"/>
      <c r="D32" s="921"/>
    </row>
    <row r="33" spans="1:4" ht="12" customHeight="1">
      <c r="A33" s="216"/>
      <c r="B33" s="71"/>
      <c r="C33" s="511"/>
      <c r="D33" s="518"/>
    </row>
    <row r="34" spans="1:4" ht="13.5" customHeight="1">
      <c r="A34" s="188"/>
      <c r="B34" s="73"/>
      <c r="C34" s="719"/>
      <c r="D34" s="919"/>
    </row>
    <row r="35" spans="1:4" ht="12.75" customHeight="1">
      <c r="A35" s="188"/>
      <c r="B35" s="73"/>
      <c r="C35" s="719"/>
      <c r="D35" s="919"/>
    </row>
    <row r="36" spans="1:4" ht="15.6">
      <c r="A36" s="261">
        <v>335000</v>
      </c>
      <c r="B36" s="68" t="s">
        <v>102</v>
      </c>
      <c r="C36" s="920"/>
      <c r="D36" s="921"/>
    </row>
    <row r="37" spans="1:4" ht="15.6">
      <c r="A37" s="253">
        <v>65</v>
      </c>
      <c r="B37" s="73" t="s">
        <v>105</v>
      </c>
      <c r="C37" s="511"/>
      <c r="D37" s="518"/>
    </row>
    <row r="38" spans="1:4" ht="15.6">
      <c r="A38" s="253">
        <v>210</v>
      </c>
      <c r="B38" s="73" t="s">
        <v>111</v>
      </c>
      <c r="C38" s="719"/>
      <c r="D38" s="919"/>
    </row>
    <row r="39" spans="1:4" ht="15.6">
      <c r="A39" s="253">
        <v>230</v>
      </c>
      <c r="B39" s="73" t="s">
        <v>112</v>
      </c>
      <c r="C39" s="719"/>
      <c r="D39" s="919"/>
    </row>
    <row r="40" spans="1:4" ht="15.6">
      <c r="A40" s="253"/>
      <c r="B40" s="73"/>
      <c r="C40" s="719"/>
      <c r="D40" s="919"/>
    </row>
    <row r="41" spans="1:4" ht="15.6">
      <c r="A41" s="188"/>
      <c r="B41" s="73"/>
      <c r="C41" s="719"/>
      <c r="D41" s="919"/>
    </row>
    <row r="42" spans="1:4" ht="15.6">
      <c r="A42" s="189" t="s">
        <v>83</v>
      </c>
      <c r="B42" s="73" t="s">
        <v>395</v>
      </c>
      <c r="C42" s="719">
        <f>SUM(C25:C41)</f>
        <v>0</v>
      </c>
      <c r="D42" s="919">
        <f>SUM(D25:D41)</f>
        <v>0</v>
      </c>
    </row>
    <row r="43" spans="1:4" ht="11.25" customHeight="1">
      <c r="A43" s="188"/>
      <c r="B43" s="73"/>
      <c r="C43" s="719"/>
      <c r="D43" s="919"/>
    </row>
    <row r="44" spans="1:4" ht="15.6">
      <c r="A44" s="257">
        <v>340000</v>
      </c>
      <c r="B44" s="68" t="s">
        <v>120</v>
      </c>
      <c r="C44" s="920"/>
      <c r="D44" s="921"/>
    </row>
    <row r="45" spans="1:4" ht="15.6">
      <c r="A45" s="69">
        <v>343000</v>
      </c>
      <c r="B45" s="71" t="s">
        <v>396</v>
      </c>
      <c r="C45" s="511"/>
      <c r="D45" s="518"/>
    </row>
    <row r="46" spans="1:4" ht="15.6">
      <c r="A46" s="188"/>
      <c r="B46" s="73"/>
      <c r="C46" s="719"/>
      <c r="D46" s="919"/>
    </row>
    <row r="47" spans="1:4" ht="15.6">
      <c r="A47" s="188"/>
      <c r="B47" s="73"/>
      <c r="C47" s="719"/>
      <c r="D47" s="919"/>
    </row>
    <row r="48" spans="1:4" ht="15.6">
      <c r="A48" s="189" t="s">
        <v>83</v>
      </c>
      <c r="B48" s="73" t="s">
        <v>397</v>
      </c>
      <c r="C48" s="719">
        <f>SUM(C44:C47)</f>
        <v>0</v>
      </c>
      <c r="D48" s="919">
        <f>SUM(D44:D47)</f>
        <v>0</v>
      </c>
    </row>
    <row r="49" spans="1:4" ht="15.6">
      <c r="A49" s="257">
        <v>360000</v>
      </c>
      <c r="B49" s="68" t="s">
        <v>162</v>
      </c>
      <c r="C49" s="920"/>
      <c r="D49" s="921"/>
    </row>
    <row r="50" spans="1:4" ht="15.6">
      <c r="A50" s="69">
        <v>361000</v>
      </c>
      <c r="B50" s="71" t="s">
        <v>163</v>
      </c>
      <c r="C50" s="511"/>
      <c r="D50" s="518"/>
    </row>
    <row r="51" spans="1:4" ht="12.9" customHeight="1">
      <c r="A51" s="253">
        <v>362000</v>
      </c>
      <c r="B51" s="73" t="s">
        <v>161</v>
      </c>
      <c r="C51" s="719"/>
      <c r="D51" s="919"/>
    </row>
    <row r="52" spans="1:4" ht="15.6">
      <c r="A52" s="188"/>
      <c r="B52" s="73"/>
      <c r="C52" s="719"/>
      <c r="D52" s="919"/>
    </row>
    <row r="53" spans="1:4" ht="15.6">
      <c r="A53" s="188" t="s">
        <v>83</v>
      </c>
      <c r="B53" s="73" t="s">
        <v>388</v>
      </c>
      <c r="C53" s="719">
        <f>SUM(C49:C52)</f>
        <v>0</v>
      </c>
      <c r="D53" s="919">
        <f>SUM(D49:D52)</f>
        <v>0</v>
      </c>
    </row>
    <row r="54" spans="1:4" ht="12" customHeight="1">
      <c r="A54" s="188"/>
      <c r="B54" s="73"/>
      <c r="C54" s="719"/>
      <c r="D54" s="919"/>
    </row>
    <row r="55" spans="1:4" ht="15.6">
      <c r="A55" s="257">
        <v>370000</v>
      </c>
      <c r="B55" s="68" t="s">
        <v>398</v>
      </c>
      <c r="C55" s="920"/>
      <c r="D55" s="921"/>
    </row>
    <row r="56" spans="1:4" ht="15.6">
      <c r="A56" s="69">
        <v>371010</v>
      </c>
      <c r="B56" s="71" t="s">
        <v>399</v>
      </c>
      <c r="C56" s="511"/>
      <c r="D56" s="518"/>
    </row>
    <row r="57" spans="1:4" ht="13.5" customHeight="1">
      <c r="A57" s="188"/>
      <c r="B57" s="73"/>
      <c r="C57" s="719"/>
      <c r="D57" s="919"/>
    </row>
    <row r="58" spans="1:4" ht="13.5" customHeight="1">
      <c r="A58" s="189" t="s">
        <v>83</v>
      </c>
      <c r="B58" s="73" t="s">
        <v>400</v>
      </c>
      <c r="C58" s="719">
        <f>SUM(C55:C57)</f>
        <v>0</v>
      </c>
      <c r="D58" s="919">
        <f>SUM(D55:D57)</f>
        <v>0</v>
      </c>
    </row>
    <row r="59" spans="1:4" ht="13.5" customHeight="1">
      <c r="A59" s="188"/>
      <c r="B59" s="73"/>
      <c r="C59" s="719"/>
      <c r="D59" s="919"/>
    </row>
    <row r="60" spans="1:4" ht="13.5" customHeight="1">
      <c r="A60" s="189">
        <v>380000</v>
      </c>
      <c r="B60" s="78" t="s">
        <v>170</v>
      </c>
      <c r="C60" s="719"/>
      <c r="D60" s="919"/>
    </row>
    <row r="61" spans="1:4" ht="13.5" customHeight="1">
      <c r="A61" s="253">
        <v>383000</v>
      </c>
      <c r="B61" s="73" t="s">
        <v>401</v>
      </c>
      <c r="C61" s="719"/>
      <c r="D61" s="919"/>
    </row>
    <row r="62" spans="1:4" ht="13.5" customHeight="1">
      <c r="A62" s="188"/>
      <c r="B62" s="73"/>
      <c r="C62" s="719"/>
      <c r="D62" s="919"/>
    </row>
    <row r="63" spans="1:4" ht="13.5" customHeight="1">
      <c r="A63" s="188"/>
      <c r="B63" s="73"/>
      <c r="C63" s="719"/>
      <c r="D63" s="919"/>
    </row>
    <row r="64" spans="1:4" ht="15.6">
      <c r="A64" s="188"/>
      <c r="B64" s="73"/>
      <c r="C64" s="719"/>
      <c r="D64" s="919"/>
    </row>
    <row r="65" spans="1:4" ht="13.5" customHeight="1">
      <c r="A65" s="189" t="s">
        <v>83</v>
      </c>
      <c r="B65" s="73" t="s">
        <v>400</v>
      </c>
      <c r="C65" s="719">
        <f>SUM(C60:C64)</f>
        <v>0</v>
      </c>
      <c r="D65" s="919">
        <f>SUM(D60:D64)</f>
        <v>0</v>
      </c>
    </row>
    <row r="66" spans="1:4" ht="15.75" customHeight="1" thickBot="1">
      <c r="A66" s="76" t="s">
        <v>402</v>
      </c>
      <c r="B66" s="262"/>
      <c r="C66" s="922">
        <f>C13+C23+C42+C48+C53+C58+C65</f>
        <v>0</v>
      </c>
      <c r="D66" s="922">
        <f>D13+D23+D42+D48+D53+D58+D65</f>
        <v>0</v>
      </c>
    </row>
    <row r="67" spans="1:4" ht="15.75" customHeight="1" thickTop="1">
      <c r="A67" s="263" t="s">
        <v>403</v>
      </c>
      <c r="B67" s="88"/>
      <c r="C67" s="88"/>
      <c r="D67" s="88"/>
    </row>
    <row r="68" spans="1:4" ht="15.6">
      <c r="A68" s="88"/>
      <c r="B68" s="206" t="s">
        <v>404</v>
      </c>
      <c r="C68" s="88"/>
      <c r="D68" s="88"/>
    </row>
    <row r="69" spans="1:4">
      <c r="A69" s="579"/>
      <c r="B69" s="197"/>
      <c r="C69" s="197"/>
      <c r="D69" s="197"/>
    </row>
    <row r="70" spans="1:4">
      <c r="A70" s="579"/>
      <c r="B70" s="197"/>
      <c r="C70" s="197"/>
      <c r="D70" s="197"/>
    </row>
  </sheetData>
  <phoneticPr fontId="0" type="noConversion"/>
  <pageMargins left="0.5" right="0.5" top="0" bottom="0" header="0.5" footer="0.5"/>
  <pageSetup paperSize="5" scale="9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20" activePane="bottomRight" state="frozen"/>
      <selection pane="topRight" activeCell="C1" sqref="C1"/>
      <selection pane="bottomLeft" activeCell="A8" sqref="A8"/>
      <selection pane="bottomRight" activeCell="G3" sqref="G3"/>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264"/>
      <c r="B1" s="221"/>
      <c r="C1" s="264"/>
      <c r="D1" s="264"/>
      <c r="E1" s="264"/>
      <c r="F1" s="264"/>
      <c r="G1" s="264"/>
      <c r="H1" s="264"/>
      <c r="I1" s="264"/>
      <c r="J1" s="264"/>
      <c r="K1" s="264"/>
    </row>
    <row r="2" spans="1:11" ht="15.6">
      <c r="A2" s="1359" t="s">
        <v>405</v>
      </c>
      <c r="B2" s="265" t="s">
        <v>183</v>
      </c>
      <c r="C2" s="266"/>
      <c r="D2" s="267" t="s">
        <v>184</v>
      </c>
      <c r="E2" s="268"/>
      <c r="F2" s="269"/>
      <c r="G2" s="270" t="str">
        <f>'Page 25-Road Rev'!C5</f>
        <v>County of: ________________</v>
      </c>
      <c r="H2" s="271"/>
      <c r="I2" s="271"/>
      <c r="J2" s="272"/>
      <c r="K2" s="273"/>
    </row>
    <row r="3" spans="1:11" ht="15.6">
      <c r="A3" s="1349"/>
      <c r="B3" s="235" t="s">
        <v>185</v>
      </c>
      <c r="C3" s="234" t="s">
        <v>379</v>
      </c>
      <c r="D3" s="274" t="s">
        <v>187</v>
      </c>
      <c r="E3" s="228"/>
      <c r="F3" s="275"/>
      <c r="G3" s="276" t="str">
        <f>'Page 25-Road Rev'!C6</f>
        <v>Fiscal Year: _____________</v>
      </c>
      <c r="H3" s="277"/>
      <c r="I3" s="277"/>
      <c r="J3" s="278"/>
      <c r="K3" s="229"/>
    </row>
    <row r="4" spans="1:11" ht="15.6">
      <c r="A4" s="1349"/>
      <c r="B4" s="279" t="s">
        <v>188</v>
      </c>
      <c r="C4" s="280">
        <v>2110</v>
      </c>
      <c r="D4" s="281" t="s">
        <v>190</v>
      </c>
      <c r="E4" s="282"/>
      <c r="F4" s="283"/>
      <c r="G4" s="284"/>
      <c r="H4" s="285"/>
      <c r="I4" s="285"/>
      <c r="J4" s="282"/>
      <c r="K4" s="286"/>
    </row>
    <row r="5" spans="1:11" ht="15.6">
      <c r="A5" s="1349"/>
      <c r="B5" s="287"/>
      <c r="C5" s="266"/>
      <c r="D5" s="288" t="s">
        <v>191</v>
      </c>
      <c r="E5" s="289" t="s">
        <v>191</v>
      </c>
      <c r="F5" s="290" t="s">
        <v>191</v>
      </c>
      <c r="G5" s="291"/>
      <c r="H5" s="292" t="s">
        <v>192</v>
      </c>
      <c r="I5" s="293" t="s">
        <v>193</v>
      </c>
      <c r="J5" s="292" t="s">
        <v>194</v>
      </c>
      <c r="K5" s="294"/>
    </row>
    <row r="6" spans="1:11" ht="15.6">
      <c r="A6" s="1349"/>
      <c r="B6" s="295" t="s">
        <v>195</v>
      </c>
      <c r="C6" s="296"/>
      <c r="D6" s="297" t="s">
        <v>196</v>
      </c>
      <c r="E6" s="292" t="s">
        <v>196</v>
      </c>
      <c r="F6" s="298" t="s">
        <v>196</v>
      </c>
      <c r="G6" s="291" t="s">
        <v>197</v>
      </c>
      <c r="H6" s="292" t="s">
        <v>198</v>
      </c>
      <c r="I6" s="293" t="s">
        <v>199</v>
      </c>
      <c r="J6" s="292" t="s">
        <v>200</v>
      </c>
      <c r="K6" s="294" t="s">
        <v>201</v>
      </c>
    </row>
    <row r="7" spans="1:11" ht="15.6">
      <c r="A7" s="1349"/>
      <c r="B7" s="299" t="s">
        <v>202</v>
      </c>
      <c r="C7" s="300" t="s">
        <v>195</v>
      </c>
      <c r="D7" s="301" t="s">
        <v>203</v>
      </c>
      <c r="E7" s="300" t="s">
        <v>204</v>
      </c>
      <c r="F7" s="302" t="s">
        <v>205</v>
      </c>
      <c r="G7" s="303" t="s">
        <v>203</v>
      </c>
      <c r="H7" s="300" t="s">
        <v>206</v>
      </c>
      <c r="I7" s="304" t="s">
        <v>207</v>
      </c>
      <c r="J7" s="300" t="s">
        <v>208</v>
      </c>
      <c r="K7" s="239" t="s">
        <v>204</v>
      </c>
    </row>
    <row r="8" spans="1:11" ht="15.6">
      <c r="A8" s="1349"/>
      <c r="B8" s="235">
        <v>410000</v>
      </c>
      <c r="C8" s="234" t="s">
        <v>209</v>
      </c>
      <c r="D8" s="923"/>
      <c r="E8" s="503"/>
      <c r="F8" s="463"/>
      <c r="G8" s="924"/>
      <c r="H8" s="503"/>
      <c r="I8" s="463"/>
      <c r="J8" s="503"/>
      <c r="K8" s="505"/>
    </row>
    <row r="9" spans="1:11" ht="15.6">
      <c r="A9" s="1349"/>
      <c r="B9" s="307">
        <v>410100</v>
      </c>
      <c r="C9" s="280" t="s">
        <v>210</v>
      </c>
      <c r="D9" s="925"/>
      <c r="E9" s="506"/>
      <c r="F9" s="507"/>
      <c r="G9" s="926"/>
      <c r="H9" s="506"/>
      <c r="I9" s="507"/>
      <c r="J9" s="506"/>
      <c r="K9" s="509">
        <f t="shared" ref="K9:K14" si="0">SUM(H9:J9)</f>
        <v>0</v>
      </c>
    </row>
    <row r="10" spans="1:11" ht="15.6">
      <c r="A10" s="1349"/>
      <c r="B10" s="308">
        <v>410200</v>
      </c>
      <c r="C10" s="192" t="s">
        <v>211</v>
      </c>
      <c r="D10" s="716"/>
      <c r="E10" s="511"/>
      <c r="F10" s="512"/>
      <c r="G10" s="927"/>
      <c r="H10" s="511"/>
      <c r="I10" s="512"/>
      <c r="J10" s="511"/>
      <c r="K10" s="514">
        <f t="shared" si="0"/>
        <v>0</v>
      </c>
    </row>
    <row r="11" spans="1:11" ht="15.6">
      <c r="A11" s="1349"/>
      <c r="B11" s="308"/>
      <c r="C11" s="192" t="s">
        <v>406</v>
      </c>
      <c r="D11" s="716"/>
      <c r="E11" s="511"/>
      <c r="F11" s="512"/>
      <c r="G11" s="927"/>
      <c r="H11" s="511"/>
      <c r="I11" s="512"/>
      <c r="J11" s="511"/>
      <c r="K11" s="514">
        <f t="shared" si="0"/>
        <v>0</v>
      </c>
    </row>
    <row r="12" spans="1:11" ht="15.6">
      <c r="A12" s="1349"/>
      <c r="B12" s="308"/>
      <c r="C12" s="192"/>
      <c r="D12" s="716"/>
      <c r="E12" s="511"/>
      <c r="F12" s="512"/>
      <c r="G12" s="927"/>
      <c r="H12" s="511"/>
      <c r="I12" s="512"/>
      <c r="J12" s="511"/>
      <c r="K12" s="514">
        <f t="shared" si="0"/>
        <v>0</v>
      </c>
    </row>
    <row r="13" spans="1:11" ht="15.75" customHeight="1">
      <c r="A13" s="1349"/>
      <c r="B13" s="309"/>
      <c r="C13" s="219"/>
      <c r="D13" s="716"/>
      <c r="E13" s="511"/>
      <c r="F13" s="512"/>
      <c r="G13" s="927"/>
      <c r="H13" s="511"/>
      <c r="I13" s="512"/>
      <c r="J13" s="511"/>
      <c r="K13" s="514">
        <f t="shared" si="0"/>
        <v>0</v>
      </c>
    </row>
    <row r="14" spans="1:11" ht="15.6">
      <c r="A14" s="1349"/>
      <c r="B14" s="310" t="s">
        <v>83</v>
      </c>
      <c r="C14" s="219" t="s">
        <v>407</v>
      </c>
      <c r="D14" s="511">
        <f t="shared" ref="D14:J14" si="1">SUM(D9:D13)</f>
        <v>0</v>
      </c>
      <c r="E14" s="511">
        <f t="shared" si="1"/>
        <v>0</v>
      </c>
      <c r="F14" s="516">
        <f t="shared" si="1"/>
        <v>0</v>
      </c>
      <c r="G14" s="515">
        <f t="shared" si="1"/>
        <v>0</v>
      </c>
      <c r="H14" s="511">
        <f t="shared" si="1"/>
        <v>0</v>
      </c>
      <c r="I14" s="511">
        <f t="shared" si="1"/>
        <v>0</v>
      </c>
      <c r="J14" s="511">
        <f t="shared" si="1"/>
        <v>0</v>
      </c>
      <c r="K14" s="514">
        <f t="shared" si="0"/>
        <v>0</v>
      </c>
    </row>
    <row r="15" spans="1:11" ht="15.6">
      <c r="A15" s="1349"/>
      <c r="B15" s="311">
        <v>430000</v>
      </c>
      <c r="C15" s="312" t="s">
        <v>259</v>
      </c>
      <c r="D15" s="928"/>
      <c r="E15" s="928"/>
      <c r="F15" s="320"/>
      <c r="G15" s="929"/>
      <c r="H15" s="928"/>
      <c r="I15" s="320"/>
      <c r="J15" s="928"/>
      <c r="K15" s="930"/>
    </row>
    <row r="16" spans="1:11" ht="15.6">
      <c r="A16" s="1349"/>
      <c r="B16" s="313">
        <v>430200</v>
      </c>
      <c r="C16" s="314" t="s">
        <v>408</v>
      </c>
      <c r="D16" s="511"/>
      <c r="E16" s="511"/>
      <c r="F16" s="512"/>
      <c r="G16" s="927"/>
      <c r="H16" s="511"/>
      <c r="I16" s="512"/>
      <c r="J16" s="511"/>
      <c r="K16" s="514">
        <f t="shared" ref="K16:K34" si="2">SUM(H16:J16)</f>
        <v>0</v>
      </c>
    </row>
    <row r="17" spans="1:11" ht="15.6">
      <c r="A17" s="1349"/>
      <c r="B17" s="309"/>
      <c r="C17" s="219"/>
      <c r="D17" s="511"/>
      <c r="E17" s="511"/>
      <c r="F17" s="512"/>
      <c r="G17" s="927"/>
      <c r="H17" s="511"/>
      <c r="I17" s="512"/>
      <c r="J17" s="511"/>
      <c r="K17" s="514">
        <f t="shared" si="2"/>
        <v>0</v>
      </c>
    </row>
    <row r="18" spans="1:11" ht="15.6">
      <c r="A18" s="1349"/>
      <c r="B18" s="309"/>
      <c r="C18" s="219"/>
      <c r="D18" s="511"/>
      <c r="E18" s="511"/>
      <c r="F18" s="516"/>
      <c r="G18" s="515"/>
      <c r="H18" s="511"/>
      <c r="I18" s="511"/>
      <c r="J18" s="511"/>
      <c r="K18" s="514">
        <f t="shared" si="2"/>
        <v>0</v>
      </c>
    </row>
    <row r="19" spans="1:11" ht="15.6">
      <c r="A19" s="1349"/>
      <c r="B19" s="309"/>
      <c r="C19" s="219"/>
      <c r="D19" s="511"/>
      <c r="E19" s="511"/>
      <c r="F19" s="512"/>
      <c r="G19" s="927"/>
      <c r="H19" s="511"/>
      <c r="I19" s="512"/>
      <c r="J19" s="511"/>
      <c r="K19" s="514">
        <f t="shared" si="2"/>
        <v>0</v>
      </c>
    </row>
    <row r="20" spans="1:11" ht="15.6">
      <c r="A20" s="1349"/>
      <c r="B20" s="192"/>
      <c r="C20" s="315"/>
      <c r="D20" s="511"/>
      <c r="E20" s="511"/>
      <c r="F20" s="512"/>
      <c r="G20" s="927"/>
      <c r="H20" s="511"/>
      <c r="I20" s="512"/>
      <c r="J20" s="511"/>
      <c r="K20" s="514">
        <f t="shared" si="2"/>
        <v>0</v>
      </c>
    </row>
    <row r="21" spans="1:11" ht="15.6">
      <c r="A21" s="1349"/>
      <c r="B21" s="309"/>
      <c r="C21" s="219"/>
      <c r="D21" s="511"/>
      <c r="E21" s="511"/>
      <c r="F21" s="512"/>
      <c r="G21" s="927"/>
      <c r="H21" s="511"/>
      <c r="I21" s="512"/>
      <c r="J21" s="511"/>
      <c r="K21" s="514">
        <f t="shared" si="2"/>
        <v>0</v>
      </c>
    </row>
    <row r="22" spans="1:11" ht="15.6">
      <c r="A22" s="1349"/>
      <c r="B22" s="309"/>
      <c r="C22" s="219"/>
      <c r="D22" s="511"/>
      <c r="E22" s="511"/>
      <c r="F22" s="512"/>
      <c r="G22" s="927"/>
      <c r="H22" s="511"/>
      <c r="I22" s="512"/>
      <c r="J22" s="511"/>
      <c r="K22" s="514">
        <f t="shared" si="2"/>
        <v>0</v>
      </c>
    </row>
    <row r="23" spans="1:11" ht="18" customHeight="1">
      <c r="A23" s="1349"/>
      <c r="B23" s="309"/>
      <c r="C23" s="219"/>
      <c r="D23" s="511"/>
      <c r="E23" s="511"/>
      <c r="F23" s="512"/>
      <c r="G23" s="927"/>
      <c r="H23" s="511"/>
      <c r="I23" s="512"/>
      <c r="J23" s="511"/>
      <c r="K23" s="514">
        <f t="shared" si="2"/>
        <v>0</v>
      </c>
    </row>
    <row r="24" spans="1:11" ht="15.6">
      <c r="A24" s="1349"/>
      <c r="B24" s="309"/>
      <c r="C24" s="219"/>
      <c r="D24" s="511"/>
      <c r="E24" s="511"/>
      <c r="F24" s="516"/>
      <c r="G24" s="515"/>
      <c r="H24" s="511"/>
      <c r="I24" s="511"/>
      <c r="J24" s="511"/>
      <c r="K24" s="514">
        <f t="shared" si="2"/>
        <v>0</v>
      </c>
    </row>
    <row r="25" spans="1:11" ht="15.6">
      <c r="A25" s="1349"/>
      <c r="B25" s="316" t="s">
        <v>83</v>
      </c>
      <c r="C25" s="314" t="s">
        <v>409</v>
      </c>
      <c r="D25" s="515">
        <f t="shared" ref="D25:J25" si="3">SUM(D15:D24)</f>
        <v>0</v>
      </c>
      <c r="E25" s="515">
        <f t="shared" si="3"/>
        <v>0</v>
      </c>
      <c r="F25" s="931">
        <f t="shared" si="3"/>
        <v>0</v>
      </c>
      <c r="G25" s="515">
        <f t="shared" si="3"/>
        <v>0</v>
      </c>
      <c r="H25" s="515">
        <f t="shared" si="3"/>
        <v>0</v>
      </c>
      <c r="I25" s="515">
        <f t="shared" si="3"/>
        <v>0</v>
      </c>
      <c r="J25" s="515">
        <f t="shared" si="3"/>
        <v>0</v>
      </c>
      <c r="K25" s="514">
        <f>SUM(H25:J25)</f>
        <v>0</v>
      </c>
    </row>
    <row r="26" spans="1:11" ht="15.6">
      <c r="A26" s="1349"/>
      <c r="B26" s="309"/>
      <c r="C26" s="219"/>
      <c r="D26" s="511"/>
      <c r="E26" s="511"/>
      <c r="F26" s="512"/>
      <c r="G26" s="927"/>
      <c r="H26" s="511"/>
      <c r="I26" s="512"/>
      <c r="J26" s="511"/>
      <c r="K26" s="514">
        <f t="shared" si="2"/>
        <v>0</v>
      </c>
    </row>
    <row r="27" spans="1:11" ht="15.6">
      <c r="A27" s="1349"/>
      <c r="B27" s="309"/>
      <c r="C27" s="219"/>
      <c r="D27" s="511"/>
      <c r="E27" s="511"/>
      <c r="F27" s="511"/>
      <c r="G27" s="927"/>
      <c r="H27" s="511"/>
      <c r="I27" s="511"/>
      <c r="J27" s="511"/>
      <c r="K27" s="514">
        <f t="shared" si="2"/>
        <v>0</v>
      </c>
    </row>
    <row r="28" spans="1:11" ht="15.6">
      <c r="A28" s="1349"/>
      <c r="B28" s="311">
        <v>520000</v>
      </c>
      <c r="C28" s="312" t="s">
        <v>315</v>
      </c>
      <c r="D28" s="511"/>
      <c r="E28" s="511"/>
      <c r="F28" s="512"/>
      <c r="G28" s="927"/>
      <c r="H28" s="511"/>
      <c r="I28" s="512"/>
      <c r="J28" s="511"/>
      <c r="K28" s="514">
        <f t="shared" si="2"/>
        <v>0</v>
      </c>
    </row>
    <row r="29" spans="1:11" ht="15.6">
      <c r="A29" s="1349"/>
      <c r="B29" s="309">
        <v>521000</v>
      </c>
      <c r="C29" s="219" t="s">
        <v>410</v>
      </c>
      <c r="D29" s="511"/>
      <c r="E29" s="511"/>
      <c r="F29" s="512"/>
      <c r="G29" s="927"/>
      <c r="H29" s="511"/>
      <c r="I29" s="512"/>
      <c r="J29" s="511"/>
      <c r="K29" s="514">
        <f t="shared" si="2"/>
        <v>0</v>
      </c>
    </row>
    <row r="30" spans="1:11" ht="15.6">
      <c r="A30" s="1349"/>
      <c r="B30" s="217"/>
      <c r="C30" s="317"/>
      <c r="D30" s="511"/>
      <c r="E30" s="511"/>
      <c r="F30" s="512"/>
      <c r="G30" s="927"/>
      <c r="H30" s="511"/>
      <c r="I30" s="512"/>
      <c r="J30" s="511"/>
      <c r="K30" s="514">
        <f t="shared" si="2"/>
        <v>0</v>
      </c>
    </row>
    <row r="31" spans="1:11" ht="15.6">
      <c r="A31" s="1349"/>
      <c r="B31" s="217"/>
      <c r="C31" s="317"/>
      <c r="D31" s="511"/>
      <c r="E31" s="511"/>
      <c r="F31" s="512"/>
      <c r="G31" s="927"/>
      <c r="H31" s="511"/>
      <c r="I31" s="512"/>
      <c r="J31" s="511"/>
      <c r="K31" s="514">
        <f t="shared" si="2"/>
        <v>0</v>
      </c>
    </row>
    <row r="32" spans="1:11" ht="15.6">
      <c r="A32" s="1349"/>
      <c r="B32" s="313"/>
      <c r="C32" s="314"/>
      <c r="D32" s="511"/>
      <c r="E32" s="515"/>
      <c r="F32" s="512"/>
      <c r="G32" s="927"/>
      <c r="H32" s="511"/>
      <c r="I32" s="512"/>
      <c r="J32" s="511"/>
      <c r="K32" s="514">
        <f t="shared" si="2"/>
        <v>0</v>
      </c>
    </row>
    <row r="33" spans="1:11" ht="15.6">
      <c r="A33" s="1349"/>
      <c r="B33" s="313"/>
      <c r="C33" s="314"/>
      <c r="D33" s="511"/>
      <c r="E33" s="511"/>
      <c r="F33" s="516"/>
      <c r="G33" s="515"/>
      <c r="H33" s="511"/>
      <c r="I33" s="511"/>
      <c r="J33" s="511"/>
      <c r="K33" s="514">
        <f t="shared" si="2"/>
        <v>0</v>
      </c>
    </row>
    <row r="34" spans="1:11" ht="15.6">
      <c r="A34" s="1349"/>
      <c r="B34" s="316" t="s">
        <v>83</v>
      </c>
      <c r="C34" s="314" t="s">
        <v>409</v>
      </c>
      <c r="D34" s="515">
        <f t="shared" ref="D34:J34" si="4">SUM(D28:D33)</f>
        <v>0</v>
      </c>
      <c r="E34" s="515">
        <f t="shared" si="4"/>
        <v>0</v>
      </c>
      <c r="F34" s="931">
        <f t="shared" si="4"/>
        <v>0</v>
      </c>
      <c r="G34" s="515">
        <f t="shared" si="4"/>
        <v>0</v>
      </c>
      <c r="H34" s="515">
        <f t="shared" si="4"/>
        <v>0</v>
      </c>
      <c r="I34" s="515">
        <f t="shared" si="4"/>
        <v>0</v>
      </c>
      <c r="J34" s="515">
        <f t="shared" si="4"/>
        <v>0</v>
      </c>
      <c r="K34" s="514">
        <f t="shared" si="2"/>
        <v>0</v>
      </c>
    </row>
    <row r="35" spans="1:11" ht="16.2" thickBot="1">
      <c r="A35" s="1349"/>
      <c r="B35" s="1360" t="s">
        <v>411</v>
      </c>
      <c r="C35" s="1361"/>
      <c r="D35" s="922">
        <f>D14+D25+D34</f>
        <v>0</v>
      </c>
      <c r="E35" s="922">
        <f>E14+E25+E34</f>
        <v>0</v>
      </c>
      <c r="F35" s="932">
        <f>E14+E25+E34</f>
        <v>0</v>
      </c>
      <c r="G35" s="922">
        <f>G14+G25+G34</f>
        <v>0</v>
      </c>
      <c r="H35" s="922">
        <f>H14+H25+H34</f>
        <v>0</v>
      </c>
      <c r="I35" s="922">
        <f>I14+I25+I34</f>
        <v>0</v>
      </c>
      <c r="J35" s="922">
        <f>J14+J25+J34</f>
        <v>0</v>
      </c>
      <c r="K35" s="933">
        <f>K14+K25+K34</f>
        <v>0</v>
      </c>
    </row>
    <row r="36" spans="1:11" ht="16.2" thickTop="1">
      <c r="A36" s="1349"/>
      <c r="B36" s="318" t="s">
        <v>412</v>
      </c>
      <c r="C36" s="194"/>
      <c r="D36" s="206"/>
      <c r="E36" s="319"/>
      <c r="F36" s="319"/>
      <c r="G36" s="206"/>
      <c r="H36" s="319"/>
      <c r="I36" s="319"/>
      <c r="J36" s="319"/>
      <c r="K36" s="320"/>
    </row>
    <row r="37" spans="1:11">
      <c r="A37" s="171"/>
      <c r="B37" s="172"/>
      <c r="C37" s="171"/>
      <c r="D37" s="173"/>
      <c r="E37" s="174"/>
      <c r="F37" s="174"/>
      <c r="G37" s="173"/>
      <c r="H37" s="174"/>
      <c r="I37" s="174"/>
      <c r="J37" s="174"/>
      <c r="K37" s="175"/>
    </row>
    <row r="38" spans="1:11">
      <c r="A38" s="171"/>
      <c r="B38" s="172"/>
      <c r="C38" s="171"/>
      <c r="D38" s="173"/>
      <c r="E38" s="174"/>
      <c r="F38" s="174"/>
      <c r="G38" s="173"/>
      <c r="H38" s="174"/>
      <c r="I38" s="174"/>
      <c r="J38" s="174"/>
      <c r="K38" s="175"/>
    </row>
    <row r="39" spans="1:11">
      <c r="A39" s="171"/>
      <c r="B39" s="172"/>
      <c r="C39" s="171"/>
      <c r="D39" s="173"/>
      <c r="E39" s="174"/>
      <c r="F39" s="174"/>
      <c r="G39" s="173"/>
      <c r="H39" s="174"/>
      <c r="I39" s="174"/>
      <c r="J39" s="174"/>
      <c r="K39" s="175"/>
    </row>
    <row r="40" spans="1:11">
      <c r="A40" s="171"/>
      <c r="B40" s="172"/>
      <c r="C40" s="171"/>
      <c r="D40" s="173"/>
      <c r="E40" s="174"/>
      <c r="F40" s="174"/>
      <c r="G40" s="173"/>
      <c r="H40" s="174"/>
      <c r="I40" s="174"/>
      <c r="J40" s="174"/>
      <c r="K40" s="175"/>
    </row>
    <row r="41" spans="1:11">
      <c r="A41" s="171"/>
      <c r="B41" s="171"/>
      <c r="C41" s="171"/>
      <c r="D41" s="173"/>
      <c r="E41" s="175"/>
      <c r="F41" s="175"/>
      <c r="G41" s="173"/>
      <c r="H41" s="175"/>
      <c r="I41" s="175"/>
      <c r="J41" s="175"/>
      <c r="K41" s="175"/>
    </row>
    <row r="42" spans="1:11">
      <c r="A42" s="171"/>
      <c r="B42" s="171"/>
      <c r="C42" s="171"/>
      <c r="D42" s="171"/>
      <c r="E42" s="171"/>
      <c r="F42" s="171"/>
      <c r="G42" s="171"/>
      <c r="H42" s="171"/>
      <c r="I42" s="171"/>
      <c r="J42" s="171"/>
      <c r="K42" s="171"/>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12" activePane="bottomRight" state="frozen"/>
      <selection pane="topRight" activeCell="B1" sqref="B1"/>
      <selection pane="bottomLeft" activeCell="A9" sqref="A9"/>
      <selection pane="bottomRight" activeCell="F4" sqref="F4:G4"/>
    </sheetView>
  </sheetViews>
  <sheetFormatPr defaultColWidth="6.81640625" defaultRowHeight="15"/>
  <cols>
    <col min="1" max="1" width="12.81640625" customWidth="1"/>
    <col min="2" max="2" width="40.81640625" customWidth="1"/>
    <col min="3" max="3" width="13.81640625" customWidth="1"/>
    <col min="4" max="4" width="14.1796875" customWidth="1"/>
  </cols>
  <sheetData>
    <row r="1" spans="1:4" ht="14.25" customHeight="1" thickBot="1"/>
    <row r="2" spans="1:4" ht="15.6">
      <c r="A2" s="224" t="s">
        <v>377</v>
      </c>
      <c r="B2" s="225"/>
      <c r="C2" s="225"/>
      <c r="D2" s="226"/>
    </row>
    <row r="3" spans="1:4" ht="16.2" thickBot="1">
      <c r="A3" s="227" t="s">
        <v>378</v>
      </c>
      <c r="B3" s="228"/>
      <c r="C3" s="228"/>
      <c r="D3" s="229"/>
    </row>
    <row r="4" spans="1:4" ht="15.6">
      <c r="A4" s="230" t="s">
        <v>183</v>
      </c>
      <c r="B4" s="231"/>
      <c r="C4" s="232"/>
      <c r="D4" s="226"/>
    </row>
    <row r="5" spans="1:4" ht="15.6">
      <c r="A5" s="233" t="s">
        <v>185</v>
      </c>
      <c r="B5" s="234" t="s">
        <v>413</v>
      </c>
      <c r="C5" s="235" t="str">
        <f>'Page 26-Road Exp'!G2</f>
        <v>County of: ________________</v>
      </c>
      <c r="D5" s="229"/>
    </row>
    <row r="6" spans="1:4" ht="15.6">
      <c r="A6" s="236" t="s">
        <v>188</v>
      </c>
      <c r="B6" s="237">
        <v>2130</v>
      </c>
      <c r="C6" s="238" t="str">
        <f>'Page 26-Road Exp'!G3</f>
        <v>Fiscal Year: _____________</v>
      </c>
      <c r="D6" s="239"/>
    </row>
    <row r="7" spans="1:4" ht="15.6">
      <c r="A7" s="321" t="s">
        <v>195</v>
      </c>
      <c r="B7" s="241"/>
      <c r="C7" s="322" t="s">
        <v>382</v>
      </c>
      <c r="D7" s="323" t="s">
        <v>201</v>
      </c>
    </row>
    <row r="8" spans="1:4" ht="15.6">
      <c r="A8" s="324" t="s">
        <v>202</v>
      </c>
      <c r="B8" s="214" t="s">
        <v>195</v>
      </c>
      <c r="C8" s="325" t="s">
        <v>205</v>
      </c>
      <c r="D8" s="215" t="s">
        <v>204</v>
      </c>
    </row>
    <row r="9" spans="1:4" ht="15.6">
      <c r="A9" s="247">
        <v>310000</v>
      </c>
      <c r="B9" s="248" t="s">
        <v>383</v>
      </c>
      <c r="C9" s="249"/>
      <c r="D9" s="250"/>
    </row>
    <row r="10" spans="1:4" ht="15.6">
      <c r="A10" s="251">
        <v>312000</v>
      </c>
      <c r="B10" s="252" t="s">
        <v>384</v>
      </c>
      <c r="C10" s="506"/>
      <c r="D10" s="917"/>
    </row>
    <row r="11" spans="1:4" ht="15.6">
      <c r="A11" s="253">
        <v>314200</v>
      </c>
      <c r="B11" s="73" t="s">
        <v>81</v>
      </c>
      <c r="C11" s="719"/>
      <c r="D11" s="919"/>
    </row>
    <row r="12" spans="1:4" ht="15.6">
      <c r="A12" s="254">
        <v>316000</v>
      </c>
      <c r="B12" s="63" t="s">
        <v>82</v>
      </c>
      <c r="C12" s="719"/>
      <c r="D12" s="919"/>
    </row>
    <row r="13" spans="1:4" ht="14.25" customHeight="1">
      <c r="A13" s="188" t="s">
        <v>83</v>
      </c>
      <c r="B13" s="73" t="s">
        <v>385</v>
      </c>
      <c r="C13" s="719">
        <f>SUM(C10:C12)</f>
        <v>0</v>
      </c>
      <c r="D13" s="919">
        <f>SUM(D10:D12)</f>
        <v>0</v>
      </c>
    </row>
    <row r="14" spans="1:4" ht="15.6">
      <c r="A14" s="326" t="s">
        <v>386</v>
      </c>
      <c r="B14" s="327"/>
      <c r="C14" s="920"/>
      <c r="D14" s="921"/>
    </row>
    <row r="15" spans="1:4" ht="15.6">
      <c r="A15" s="328">
        <v>320000</v>
      </c>
      <c r="B15" s="329" t="s">
        <v>387</v>
      </c>
      <c r="C15" s="503"/>
      <c r="D15" s="934"/>
    </row>
    <row r="16" spans="1:4" ht="15.6">
      <c r="A16" s="251"/>
      <c r="B16" s="252"/>
      <c r="C16" s="506"/>
      <c r="D16" s="917"/>
    </row>
    <row r="17" spans="1:4" ht="15.6">
      <c r="A17" s="253"/>
      <c r="B17" s="73"/>
      <c r="C17" s="719"/>
      <c r="D17" s="919"/>
    </row>
    <row r="18" spans="1:4" ht="15.6">
      <c r="A18" s="253"/>
      <c r="B18" s="73"/>
      <c r="C18" s="719"/>
      <c r="D18" s="919"/>
    </row>
    <row r="19" spans="1:4" ht="15.6">
      <c r="A19" s="253"/>
      <c r="B19" s="73"/>
      <c r="C19" s="719"/>
      <c r="D19" s="919"/>
    </row>
    <row r="20" spans="1:4" ht="15.6">
      <c r="A20" s="253"/>
      <c r="B20" s="73"/>
      <c r="C20" s="719"/>
      <c r="D20" s="919"/>
    </row>
    <row r="21" spans="1:4" ht="10.5" customHeight="1">
      <c r="A21" s="188"/>
      <c r="B21" s="73"/>
      <c r="C21" s="719"/>
      <c r="D21" s="919"/>
    </row>
    <row r="22" spans="1:4" ht="12" customHeight="1">
      <c r="A22" s="188"/>
      <c r="B22" s="73"/>
      <c r="C22" s="719"/>
      <c r="D22" s="919"/>
    </row>
    <row r="23" spans="1:4" ht="14.25" customHeight="1">
      <c r="A23" s="189" t="s">
        <v>83</v>
      </c>
      <c r="B23" s="73" t="s">
        <v>388</v>
      </c>
      <c r="C23" s="719">
        <f>SUM(C16:C22)</f>
        <v>0</v>
      </c>
      <c r="D23" s="919">
        <f>SUM(D16:D22)</f>
        <v>0</v>
      </c>
    </row>
    <row r="24" spans="1:4" ht="15.6">
      <c r="A24" s="257">
        <v>330000</v>
      </c>
      <c r="B24" s="68" t="s">
        <v>95</v>
      </c>
      <c r="C24" s="920"/>
      <c r="D24" s="921"/>
    </row>
    <row r="25" spans="1:4" ht="15.6">
      <c r="A25" s="331">
        <v>333000</v>
      </c>
      <c r="B25" s="332" t="s">
        <v>389</v>
      </c>
      <c r="C25" s="928"/>
      <c r="D25" s="935"/>
    </row>
    <row r="26" spans="1:4" ht="15.6">
      <c r="A26" s="69">
        <v>10</v>
      </c>
      <c r="B26" s="71" t="s">
        <v>390</v>
      </c>
      <c r="C26" s="511"/>
      <c r="D26" s="518"/>
    </row>
    <row r="27" spans="1:4" ht="15.6">
      <c r="A27" s="253">
        <v>30</v>
      </c>
      <c r="B27" s="73" t="s">
        <v>391</v>
      </c>
      <c r="C27" s="719"/>
      <c r="D27" s="919"/>
    </row>
    <row r="28" spans="1:4" ht="15.6">
      <c r="A28" s="253">
        <v>40</v>
      </c>
      <c r="B28" s="73" t="s">
        <v>392</v>
      </c>
      <c r="C28" s="719"/>
      <c r="D28" s="919"/>
    </row>
    <row r="29" spans="1:4" ht="15.6">
      <c r="A29" s="253">
        <v>50</v>
      </c>
      <c r="B29" s="73" t="s">
        <v>393</v>
      </c>
      <c r="C29" s="719"/>
      <c r="D29" s="919"/>
    </row>
    <row r="30" spans="1:4" ht="15.6">
      <c r="A30" s="253">
        <v>60</v>
      </c>
      <c r="B30" s="73" t="s">
        <v>394</v>
      </c>
      <c r="C30" s="719"/>
      <c r="D30" s="919"/>
    </row>
    <row r="31" spans="1:4" ht="15.6">
      <c r="A31" s="253"/>
      <c r="B31" s="73"/>
      <c r="C31" s="719"/>
      <c r="D31" s="919"/>
    </row>
    <row r="32" spans="1:4" ht="15.6">
      <c r="A32" s="261">
        <v>334000</v>
      </c>
      <c r="B32" s="68" t="s">
        <v>101</v>
      </c>
      <c r="C32" s="920"/>
      <c r="D32" s="921"/>
    </row>
    <row r="33" spans="1:4" ht="12" customHeight="1">
      <c r="A33" s="216"/>
      <c r="B33" s="71"/>
      <c r="C33" s="511"/>
      <c r="D33" s="518"/>
    </row>
    <row r="34" spans="1:4" ht="13.5" customHeight="1">
      <c r="A34" s="188"/>
      <c r="B34" s="73"/>
      <c r="C34" s="719"/>
      <c r="D34" s="919"/>
    </row>
    <row r="35" spans="1:4" ht="12.75" customHeight="1">
      <c r="A35" s="188"/>
      <c r="B35" s="73"/>
      <c r="C35" s="719"/>
      <c r="D35" s="919"/>
    </row>
    <row r="36" spans="1:4" ht="15.6">
      <c r="A36" s="261">
        <v>335000</v>
      </c>
      <c r="B36" s="68" t="s">
        <v>102</v>
      </c>
      <c r="C36" s="920"/>
      <c r="D36" s="921"/>
    </row>
    <row r="37" spans="1:4" ht="15.6">
      <c r="A37" s="69">
        <v>65</v>
      </c>
      <c r="B37" s="71" t="s">
        <v>105</v>
      </c>
      <c r="C37" s="511"/>
      <c r="D37" s="518"/>
    </row>
    <row r="38" spans="1:4" ht="15.6">
      <c r="A38" s="253">
        <v>210</v>
      </c>
      <c r="B38" s="73" t="s">
        <v>111</v>
      </c>
      <c r="C38" s="719"/>
      <c r="D38" s="919"/>
    </row>
    <row r="39" spans="1:4" ht="15.6">
      <c r="A39" s="253">
        <v>230</v>
      </c>
      <c r="B39" s="73" t="s">
        <v>112</v>
      </c>
      <c r="C39" s="719"/>
      <c r="D39" s="919"/>
    </row>
    <row r="40" spans="1:4" ht="15.6">
      <c r="A40" s="253"/>
      <c r="B40" s="73"/>
      <c r="C40" s="719"/>
      <c r="D40" s="919"/>
    </row>
    <row r="41" spans="1:4" ht="15.6">
      <c r="A41" s="188"/>
      <c r="B41" s="73"/>
      <c r="C41" s="719"/>
      <c r="D41" s="919"/>
    </row>
    <row r="42" spans="1:4" ht="15.6">
      <c r="A42" s="189" t="s">
        <v>83</v>
      </c>
      <c r="B42" s="73" t="s">
        <v>395</v>
      </c>
      <c r="C42" s="719">
        <f>SUM(C25:C41)</f>
        <v>0</v>
      </c>
      <c r="D42" s="919">
        <f>SUM(D25:D41)</f>
        <v>0</v>
      </c>
    </row>
    <row r="43" spans="1:4" ht="11.25" customHeight="1">
      <c r="A43" s="188"/>
      <c r="B43" s="73"/>
      <c r="C43" s="719"/>
      <c r="D43" s="919"/>
    </row>
    <row r="44" spans="1:4" ht="15.6">
      <c r="A44" s="257">
        <v>340000</v>
      </c>
      <c r="B44" s="68" t="s">
        <v>120</v>
      </c>
      <c r="C44" s="920"/>
      <c r="D44" s="921"/>
    </row>
    <row r="45" spans="1:4" ht="15.6">
      <c r="A45" s="69">
        <v>343000</v>
      </c>
      <c r="B45" s="71" t="s">
        <v>396</v>
      </c>
      <c r="C45" s="511"/>
      <c r="D45" s="518"/>
    </row>
    <row r="46" spans="1:4" ht="15.6">
      <c r="A46" s="188"/>
      <c r="B46" s="73"/>
      <c r="C46" s="719"/>
      <c r="D46" s="919"/>
    </row>
    <row r="47" spans="1:4" ht="15.6">
      <c r="A47" s="188"/>
      <c r="B47" s="73"/>
      <c r="C47" s="719"/>
      <c r="D47" s="919"/>
    </row>
    <row r="48" spans="1:4" ht="15.6">
      <c r="A48" s="189" t="s">
        <v>83</v>
      </c>
      <c r="B48" s="73" t="s">
        <v>397</v>
      </c>
      <c r="C48" s="719">
        <f>SUM(C44:C47)</f>
        <v>0</v>
      </c>
      <c r="D48" s="919">
        <f>SUM(D44:D47)</f>
        <v>0</v>
      </c>
    </row>
    <row r="49" spans="1:4" ht="15.6">
      <c r="A49" s="257">
        <v>360000</v>
      </c>
      <c r="B49" s="68" t="s">
        <v>162</v>
      </c>
      <c r="C49" s="920"/>
      <c r="D49" s="921"/>
    </row>
    <row r="50" spans="1:4" ht="15.6">
      <c r="A50" s="69">
        <v>361000</v>
      </c>
      <c r="B50" s="71" t="s">
        <v>163</v>
      </c>
      <c r="C50" s="511"/>
      <c r="D50" s="518"/>
    </row>
    <row r="51" spans="1:4" ht="12.9" customHeight="1">
      <c r="A51" s="253">
        <v>362000</v>
      </c>
      <c r="B51" s="73" t="s">
        <v>161</v>
      </c>
      <c r="C51" s="719"/>
      <c r="D51" s="919"/>
    </row>
    <row r="52" spans="1:4" ht="15.6">
      <c r="A52" s="188"/>
      <c r="B52" s="73"/>
      <c r="C52" s="719"/>
      <c r="D52" s="919"/>
    </row>
    <row r="53" spans="1:4" ht="15.6">
      <c r="A53" s="188" t="s">
        <v>83</v>
      </c>
      <c r="B53" s="73" t="s">
        <v>388</v>
      </c>
      <c r="C53" s="719">
        <f>SUM(C49:C52)</f>
        <v>0</v>
      </c>
      <c r="D53" s="919">
        <f>SUM(D49:D52)</f>
        <v>0</v>
      </c>
    </row>
    <row r="54" spans="1:4" ht="12" customHeight="1">
      <c r="A54" s="188"/>
      <c r="B54" s="73"/>
      <c r="C54" s="719"/>
      <c r="D54" s="919"/>
    </row>
    <row r="55" spans="1:4" ht="15.6">
      <c r="A55" s="257">
        <v>370000</v>
      </c>
      <c r="B55" s="68" t="s">
        <v>398</v>
      </c>
      <c r="C55" s="920"/>
      <c r="D55" s="921"/>
    </row>
    <row r="56" spans="1:4" ht="15.6">
      <c r="A56" s="69">
        <v>371010</v>
      </c>
      <c r="B56" s="71" t="s">
        <v>399</v>
      </c>
      <c r="C56" s="511"/>
      <c r="D56" s="518"/>
    </row>
    <row r="57" spans="1:4" ht="13.5" customHeight="1">
      <c r="A57" s="188"/>
      <c r="B57" s="73"/>
      <c r="C57" s="719"/>
      <c r="D57" s="919"/>
    </row>
    <row r="58" spans="1:4" ht="13.5" customHeight="1">
      <c r="A58" s="189" t="s">
        <v>83</v>
      </c>
      <c r="B58" s="73" t="s">
        <v>400</v>
      </c>
      <c r="C58" s="719">
        <f>SUM(C55:C57)</f>
        <v>0</v>
      </c>
      <c r="D58" s="919">
        <f>SUM(D55:D57)</f>
        <v>0</v>
      </c>
    </row>
    <row r="59" spans="1:4" ht="13.5" customHeight="1">
      <c r="A59" s="188"/>
      <c r="B59" s="73"/>
      <c r="C59" s="719"/>
      <c r="D59" s="919"/>
    </row>
    <row r="60" spans="1:4" ht="13.5" customHeight="1">
      <c r="A60" s="189">
        <v>380000</v>
      </c>
      <c r="B60" s="78" t="s">
        <v>170</v>
      </c>
      <c r="C60" s="719"/>
      <c r="D60" s="919"/>
    </row>
    <row r="61" spans="1:4" ht="13.5" customHeight="1">
      <c r="A61" s="188">
        <v>383000</v>
      </c>
      <c r="B61" s="73" t="s">
        <v>401</v>
      </c>
      <c r="C61" s="719"/>
      <c r="D61" s="919"/>
    </row>
    <row r="62" spans="1:4" ht="13.5" customHeight="1">
      <c r="A62" s="188"/>
      <c r="B62" s="73"/>
      <c r="C62" s="719"/>
      <c r="D62" s="919"/>
    </row>
    <row r="63" spans="1:4" ht="13.5" customHeight="1">
      <c r="A63" s="188"/>
      <c r="B63" s="73"/>
      <c r="C63" s="719"/>
      <c r="D63" s="919"/>
    </row>
    <row r="64" spans="1:4" ht="15.6">
      <c r="A64" s="188"/>
      <c r="B64" s="73"/>
      <c r="C64" s="719"/>
      <c r="D64" s="919"/>
    </row>
    <row r="65" spans="1:4" ht="13.5" customHeight="1">
      <c r="A65" s="189" t="s">
        <v>83</v>
      </c>
      <c r="B65" s="73" t="s">
        <v>400</v>
      </c>
      <c r="C65" s="719">
        <f>SUM(C60:C64)</f>
        <v>0</v>
      </c>
      <c r="D65" s="919">
        <f>SUM(D60:D64)</f>
        <v>0</v>
      </c>
    </row>
    <row r="66" spans="1:4" ht="15.75" customHeight="1" thickBot="1">
      <c r="A66" s="76" t="s">
        <v>402</v>
      </c>
      <c r="B66" s="262"/>
      <c r="C66" s="922">
        <f>C13+C23+C42+C48+C53+C58+C65</f>
        <v>0</v>
      </c>
      <c r="D66" s="922">
        <f>D13+D23+D42+D48+D53+D58+D65</f>
        <v>0</v>
      </c>
    </row>
    <row r="67" spans="1:4" ht="15.75" customHeight="1" thickTop="1">
      <c r="A67" s="263" t="s">
        <v>403</v>
      </c>
      <c r="B67" s="88"/>
      <c r="C67" s="88"/>
      <c r="D67" s="88"/>
    </row>
    <row r="68" spans="1:4" ht="15.6">
      <c r="A68" s="88"/>
      <c r="B68" s="206" t="s">
        <v>414</v>
      </c>
      <c r="C68" s="88"/>
      <c r="D68" s="88"/>
    </row>
    <row r="69" spans="1:4">
      <c r="A69" s="579"/>
      <c r="B69" s="197"/>
      <c r="C69" s="197"/>
      <c r="D69" s="197"/>
    </row>
    <row r="70" spans="1:4">
      <c r="A70" s="579"/>
      <c r="B70" s="197"/>
      <c r="C70" s="197"/>
      <c r="D70" s="197"/>
    </row>
  </sheetData>
  <phoneticPr fontId="0" type="noConversion"/>
  <pageMargins left="0.5" right="0.5" top="0" bottom="0" header="0.5" footer="0.5"/>
  <pageSetup paperSize="5" scale="9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8" activePane="bottomRight" state="frozen"/>
      <selection pane="topRight" activeCell="C1" sqref="C1"/>
      <selection pane="bottomLeft" activeCell="A8" sqref="A8"/>
      <selection pane="bottomRight" activeCell="E13" sqref="E13"/>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264"/>
      <c r="B1" s="221"/>
      <c r="C1" s="264"/>
      <c r="D1" s="264"/>
      <c r="E1" s="264"/>
      <c r="F1" s="264"/>
      <c r="G1" s="264"/>
      <c r="H1" s="264"/>
      <c r="I1" s="264"/>
      <c r="J1" s="264"/>
      <c r="K1" s="264"/>
    </row>
    <row r="2" spans="1:11" ht="15.6">
      <c r="A2" s="1359" t="s">
        <v>415</v>
      </c>
      <c r="B2" s="265" t="s">
        <v>183</v>
      </c>
      <c r="C2" s="266"/>
      <c r="D2" s="267" t="s">
        <v>184</v>
      </c>
      <c r="E2" s="268"/>
      <c r="F2" s="269"/>
      <c r="G2" s="270" t="str">
        <f>'Page 27-Bridge rev'!C5</f>
        <v>County of: ________________</v>
      </c>
      <c r="H2" s="271"/>
      <c r="I2" s="271"/>
      <c r="J2" s="272"/>
      <c r="K2" s="273"/>
    </row>
    <row r="3" spans="1:11" ht="15.6">
      <c r="A3" s="1349"/>
      <c r="B3" s="235" t="s">
        <v>185</v>
      </c>
      <c r="C3" s="234" t="s">
        <v>413</v>
      </c>
      <c r="D3" s="274" t="s">
        <v>187</v>
      </c>
      <c r="E3" s="228"/>
      <c r="F3" s="275"/>
      <c r="G3" s="276" t="str">
        <f>'Page 27-Bridge rev'!C6</f>
        <v>Fiscal Year: _____________</v>
      </c>
      <c r="H3" s="277"/>
      <c r="I3" s="277"/>
      <c r="J3" s="278"/>
      <c r="K3" s="229"/>
    </row>
    <row r="4" spans="1:11" ht="15.6">
      <c r="A4" s="1349"/>
      <c r="B4" s="279" t="s">
        <v>188</v>
      </c>
      <c r="C4" s="280">
        <v>2130</v>
      </c>
      <c r="D4" s="281" t="s">
        <v>190</v>
      </c>
      <c r="E4" s="282"/>
      <c r="F4" s="283"/>
      <c r="G4" s="284"/>
      <c r="H4" s="285"/>
      <c r="I4" s="285"/>
      <c r="J4" s="282"/>
      <c r="K4" s="286"/>
    </row>
    <row r="5" spans="1:11" ht="15.6">
      <c r="A5" s="1349"/>
      <c r="B5" s="287"/>
      <c r="C5" s="266"/>
      <c r="D5" s="288" t="s">
        <v>191</v>
      </c>
      <c r="E5" s="289" t="s">
        <v>191</v>
      </c>
      <c r="F5" s="290" t="s">
        <v>191</v>
      </c>
      <c r="G5" s="291"/>
      <c r="H5" s="292" t="s">
        <v>192</v>
      </c>
      <c r="I5" s="293" t="s">
        <v>193</v>
      </c>
      <c r="J5" s="292" t="s">
        <v>194</v>
      </c>
      <c r="K5" s="294"/>
    </row>
    <row r="6" spans="1:11" ht="15.6">
      <c r="A6" s="1349"/>
      <c r="B6" s="295" t="s">
        <v>195</v>
      </c>
      <c r="C6" s="296"/>
      <c r="D6" s="297" t="s">
        <v>196</v>
      </c>
      <c r="E6" s="292" t="s">
        <v>196</v>
      </c>
      <c r="F6" s="298" t="s">
        <v>196</v>
      </c>
      <c r="G6" s="291" t="s">
        <v>197</v>
      </c>
      <c r="H6" s="292" t="s">
        <v>198</v>
      </c>
      <c r="I6" s="293" t="s">
        <v>199</v>
      </c>
      <c r="J6" s="292" t="s">
        <v>200</v>
      </c>
      <c r="K6" s="294" t="s">
        <v>201</v>
      </c>
    </row>
    <row r="7" spans="1:11" ht="15.6">
      <c r="A7" s="1349"/>
      <c r="B7" s="299" t="s">
        <v>202</v>
      </c>
      <c r="C7" s="300" t="s">
        <v>195</v>
      </c>
      <c r="D7" s="301" t="s">
        <v>203</v>
      </c>
      <c r="E7" s="300" t="s">
        <v>204</v>
      </c>
      <c r="F7" s="302" t="s">
        <v>205</v>
      </c>
      <c r="G7" s="303" t="s">
        <v>203</v>
      </c>
      <c r="H7" s="300" t="s">
        <v>206</v>
      </c>
      <c r="I7" s="304" t="s">
        <v>207</v>
      </c>
      <c r="J7" s="300" t="s">
        <v>208</v>
      </c>
      <c r="K7" s="239" t="s">
        <v>204</v>
      </c>
    </row>
    <row r="8" spans="1:11" ht="15.6">
      <c r="A8" s="1349"/>
      <c r="B8" s="235">
        <v>410000</v>
      </c>
      <c r="C8" s="234" t="s">
        <v>209</v>
      </c>
      <c r="D8" s="923"/>
      <c r="E8" s="503"/>
      <c r="F8" s="463"/>
      <c r="G8" s="924"/>
      <c r="H8" s="503"/>
      <c r="I8" s="463"/>
      <c r="J8" s="503"/>
      <c r="K8" s="505"/>
    </row>
    <row r="9" spans="1:11" ht="15.6">
      <c r="A9" s="1349"/>
      <c r="B9" s="307">
        <v>410100</v>
      </c>
      <c r="C9" s="280" t="s">
        <v>210</v>
      </c>
      <c r="D9" s="925"/>
      <c r="E9" s="506"/>
      <c r="F9" s="507"/>
      <c r="G9" s="926"/>
      <c r="H9" s="506"/>
      <c r="I9" s="507"/>
      <c r="J9" s="506"/>
      <c r="K9" s="509">
        <f t="shared" ref="K9:K14" si="0">SUM(H9:J9)</f>
        <v>0</v>
      </c>
    </row>
    <row r="10" spans="1:11" ht="15.6">
      <c r="A10" s="1349"/>
      <c r="B10" s="308">
        <v>410200</v>
      </c>
      <c r="C10" s="192" t="s">
        <v>211</v>
      </c>
      <c r="D10" s="716"/>
      <c r="E10" s="511"/>
      <c r="F10" s="512"/>
      <c r="G10" s="927"/>
      <c r="H10" s="511"/>
      <c r="I10" s="512"/>
      <c r="J10" s="511"/>
      <c r="K10" s="514">
        <f t="shared" si="0"/>
        <v>0</v>
      </c>
    </row>
    <row r="11" spans="1:11" ht="15.6">
      <c r="A11" s="1349"/>
      <c r="B11" s="308"/>
      <c r="C11" s="192" t="s">
        <v>406</v>
      </c>
      <c r="D11" s="716"/>
      <c r="E11" s="511"/>
      <c r="F11" s="512"/>
      <c r="G11" s="927"/>
      <c r="H11" s="511"/>
      <c r="I11" s="512"/>
      <c r="J11" s="511"/>
      <c r="K11" s="514">
        <f t="shared" si="0"/>
        <v>0</v>
      </c>
    </row>
    <row r="12" spans="1:11" ht="15.6">
      <c r="A12" s="1349"/>
      <c r="B12" s="308"/>
      <c r="C12" s="192"/>
      <c r="D12" s="716"/>
      <c r="E12" s="511"/>
      <c r="F12" s="512"/>
      <c r="G12" s="927"/>
      <c r="H12" s="511"/>
      <c r="I12" s="512"/>
      <c r="J12" s="511"/>
      <c r="K12" s="514">
        <f t="shared" si="0"/>
        <v>0</v>
      </c>
    </row>
    <row r="13" spans="1:11" ht="15.75" customHeight="1">
      <c r="A13" s="1349"/>
      <c r="B13" s="309"/>
      <c r="C13" s="219"/>
      <c r="D13" s="716"/>
      <c r="E13" s="511"/>
      <c r="F13" s="512"/>
      <c r="G13" s="927"/>
      <c r="H13" s="511"/>
      <c r="I13" s="512"/>
      <c r="J13" s="511"/>
      <c r="K13" s="514">
        <f t="shared" si="0"/>
        <v>0</v>
      </c>
    </row>
    <row r="14" spans="1:11" ht="15.6">
      <c r="A14" s="1349"/>
      <c r="B14" s="310" t="s">
        <v>83</v>
      </c>
      <c r="C14" s="219" t="s">
        <v>407</v>
      </c>
      <c r="D14" s="511">
        <f t="shared" ref="D14:J14" si="1">SUM(D9:D13)</f>
        <v>0</v>
      </c>
      <c r="E14" s="511">
        <f t="shared" si="1"/>
        <v>0</v>
      </c>
      <c r="F14" s="516">
        <f t="shared" si="1"/>
        <v>0</v>
      </c>
      <c r="G14" s="515">
        <f t="shared" si="1"/>
        <v>0</v>
      </c>
      <c r="H14" s="511">
        <f t="shared" si="1"/>
        <v>0</v>
      </c>
      <c r="I14" s="511">
        <f t="shared" si="1"/>
        <v>0</v>
      </c>
      <c r="J14" s="511">
        <f t="shared" si="1"/>
        <v>0</v>
      </c>
      <c r="K14" s="514">
        <f t="shared" si="0"/>
        <v>0</v>
      </c>
    </row>
    <row r="15" spans="1:11" ht="15.6">
      <c r="A15" s="1349"/>
      <c r="B15" s="311">
        <v>430000</v>
      </c>
      <c r="C15" s="312" t="s">
        <v>259</v>
      </c>
      <c r="D15" s="928"/>
      <c r="E15" s="928"/>
      <c r="F15" s="320"/>
      <c r="G15" s="929"/>
      <c r="H15" s="928"/>
      <c r="I15" s="320"/>
      <c r="J15" s="928"/>
      <c r="K15" s="930"/>
    </row>
    <row r="16" spans="1:11" ht="15.6">
      <c r="A16" s="1349"/>
      <c r="B16" s="313">
        <v>430200</v>
      </c>
      <c r="C16" s="314" t="s">
        <v>408</v>
      </c>
      <c r="D16" s="511"/>
      <c r="E16" s="511"/>
      <c r="F16" s="512"/>
      <c r="G16" s="927"/>
      <c r="H16" s="511"/>
      <c r="I16" s="512"/>
      <c r="J16" s="511"/>
      <c r="K16" s="514">
        <f t="shared" ref="K16:K34" si="2">SUM(H16:J16)</f>
        <v>0</v>
      </c>
    </row>
    <row r="17" spans="1:11" ht="15.6">
      <c r="A17" s="1349"/>
      <c r="B17" s="309"/>
      <c r="C17" s="219"/>
      <c r="D17" s="511"/>
      <c r="E17" s="511"/>
      <c r="F17" s="512"/>
      <c r="G17" s="927"/>
      <c r="H17" s="511"/>
      <c r="I17" s="512"/>
      <c r="J17" s="511"/>
      <c r="K17" s="514">
        <f t="shared" si="2"/>
        <v>0</v>
      </c>
    </row>
    <row r="18" spans="1:11" ht="15.6">
      <c r="A18" s="1349"/>
      <c r="B18" s="309"/>
      <c r="C18" s="219"/>
      <c r="D18" s="511"/>
      <c r="E18" s="511"/>
      <c r="F18" s="516"/>
      <c r="G18" s="515"/>
      <c r="H18" s="511"/>
      <c r="I18" s="511"/>
      <c r="J18" s="511"/>
      <c r="K18" s="514">
        <f t="shared" si="2"/>
        <v>0</v>
      </c>
    </row>
    <row r="19" spans="1:11" ht="15.6">
      <c r="A19" s="1349"/>
      <c r="B19" s="309"/>
      <c r="C19" s="219"/>
      <c r="D19" s="511"/>
      <c r="E19" s="511"/>
      <c r="F19" s="512"/>
      <c r="G19" s="927"/>
      <c r="H19" s="511"/>
      <c r="I19" s="512"/>
      <c r="J19" s="511"/>
      <c r="K19" s="514">
        <f t="shared" si="2"/>
        <v>0</v>
      </c>
    </row>
    <row r="20" spans="1:11" ht="15.6">
      <c r="A20" s="1349"/>
      <c r="B20" s="192"/>
      <c r="C20" s="315"/>
      <c r="D20" s="511"/>
      <c r="E20" s="511"/>
      <c r="F20" s="512"/>
      <c r="G20" s="927"/>
      <c r="H20" s="511"/>
      <c r="I20" s="512"/>
      <c r="J20" s="511"/>
      <c r="K20" s="514">
        <f t="shared" si="2"/>
        <v>0</v>
      </c>
    </row>
    <row r="21" spans="1:11" ht="15.6">
      <c r="A21" s="1349"/>
      <c r="B21" s="309"/>
      <c r="C21" s="219"/>
      <c r="D21" s="511"/>
      <c r="E21" s="511"/>
      <c r="F21" s="512"/>
      <c r="G21" s="927"/>
      <c r="H21" s="511"/>
      <c r="I21" s="512"/>
      <c r="J21" s="511"/>
      <c r="K21" s="514">
        <f t="shared" si="2"/>
        <v>0</v>
      </c>
    </row>
    <row r="22" spans="1:11" ht="15.6">
      <c r="A22" s="1349"/>
      <c r="B22" s="309"/>
      <c r="C22" s="219"/>
      <c r="D22" s="511"/>
      <c r="E22" s="511"/>
      <c r="F22" s="512"/>
      <c r="G22" s="927"/>
      <c r="H22" s="511"/>
      <c r="I22" s="512"/>
      <c r="J22" s="511"/>
      <c r="K22" s="514">
        <f t="shared" si="2"/>
        <v>0</v>
      </c>
    </row>
    <row r="23" spans="1:11" ht="18" customHeight="1">
      <c r="A23" s="1349"/>
      <c r="B23" s="309"/>
      <c r="C23" s="219"/>
      <c r="D23" s="511"/>
      <c r="E23" s="511"/>
      <c r="F23" s="512"/>
      <c r="G23" s="927"/>
      <c r="H23" s="511"/>
      <c r="I23" s="512"/>
      <c r="J23" s="511"/>
      <c r="K23" s="514">
        <f t="shared" si="2"/>
        <v>0</v>
      </c>
    </row>
    <row r="24" spans="1:11" ht="15.6">
      <c r="A24" s="1349"/>
      <c r="B24" s="309"/>
      <c r="C24" s="219"/>
      <c r="D24" s="511"/>
      <c r="E24" s="511"/>
      <c r="F24" s="516"/>
      <c r="G24" s="515"/>
      <c r="H24" s="511"/>
      <c r="I24" s="511"/>
      <c r="J24" s="511"/>
      <c r="K24" s="514">
        <f t="shared" si="2"/>
        <v>0</v>
      </c>
    </row>
    <row r="25" spans="1:11" ht="15.6">
      <c r="A25" s="1349"/>
      <c r="B25" s="316" t="s">
        <v>83</v>
      </c>
      <c r="C25" s="314" t="s">
        <v>409</v>
      </c>
      <c r="D25" s="515">
        <f t="shared" ref="D25:J25" si="3">SUM(D15:D24)</f>
        <v>0</v>
      </c>
      <c r="E25" s="515">
        <f t="shared" si="3"/>
        <v>0</v>
      </c>
      <c r="F25" s="931">
        <f t="shared" si="3"/>
        <v>0</v>
      </c>
      <c r="G25" s="515">
        <f t="shared" si="3"/>
        <v>0</v>
      </c>
      <c r="H25" s="515">
        <f t="shared" si="3"/>
        <v>0</v>
      </c>
      <c r="I25" s="515">
        <f t="shared" si="3"/>
        <v>0</v>
      </c>
      <c r="J25" s="515">
        <f t="shared" si="3"/>
        <v>0</v>
      </c>
      <c r="K25" s="514">
        <f>SUM(H25:J25)</f>
        <v>0</v>
      </c>
    </row>
    <row r="26" spans="1:11" ht="15.6">
      <c r="A26" s="1349"/>
      <c r="B26" s="309"/>
      <c r="C26" s="219"/>
      <c r="D26" s="511"/>
      <c r="E26" s="511"/>
      <c r="F26" s="512"/>
      <c r="G26" s="927"/>
      <c r="H26" s="511"/>
      <c r="I26" s="512"/>
      <c r="J26" s="511"/>
      <c r="K26" s="514">
        <f t="shared" si="2"/>
        <v>0</v>
      </c>
    </row>
    <row r="27" spans="1:11" ht="15.6">
      <c r="A27" s="1349"/>
      <c r="B27" s="309"/>
      <c r="C27" s="219"/>
      <c r="D27" s="511"/>
      <c r="E27" s="511"/>
      <c r="F27" s="511"/>
      <c r="G27" s="927"/>
      <c r="H27" s="511"/>
      <c r="I27" s="511"/>
      <c r="J27" s="511"/>
      <c r="K27" s="514">
        <f t="shared" si="2"/>
        <v>0</v>
      </c>
    </row>
    <row r="28" spans="1:11" ht="15.6">
      <c r="A28" s="1349"/>
      <c r="B28" s="311">
        <v>520000</v>
      </c>
      <c r="C28" s="312" t="s">
        <v>315</v>
      </c>
      <c r="D28" s="511"/>
      <c r="E28" s="511"/>
      <c r="F28" s="512"/>
      <c r="G28" s="927"/>
      <c r="H28" s="511"/>
      <c r="I28" s="512"/>
      <c r="J28" s="511"/>
      <c r="K28" s="514">
        <f t="shared" si="2"/>
        <v>0</v>
      </c>
    </row>
    <row r="29" spans="1:11" ht="15.6">
      <c r="A29" s="1349"/>
      <c r="B29" s="309">
        <v>521000</v>
      </c>
      <c r="C29" s="219" t="s">
        <v>410</v>
      </c>
      <c r="D29" s="511"/>
      <c r="E29" s="511"/>
      <c r="F29" s="512"/>
      <c r="G29" s="927"/>
      <c r="H29" s="511"/>
      <c r="I29" s="512"/>
      <c r="J29" s="511"/>
      <c r="K29" s="514">
        <f t="shared" si="2"/>
        <v>0</v>
      </c>
    </row>
    <row r="30" spans="1:11" ht="15.6">
      <c r="A30" s="1349"/>
      <c r="B30" s="217"/>
      <c r="C30" s="317"/>
      <c r="D30" s="511"/>
      <c r="E30" s="511"/>
      <c r="F30" s="512"/>
      <c r="G30" s="927"/>
      <c r="H30" s="511"/>
      <c r="I30" s="512"/>
      <c r="J30" s="511"/>
      <c r="K30" s="514">
        <f t="shared" si="2"/>
        <v>0</v>
      </c>
    </row>
    <row r="31" spans="1:11" ht="15.6">
      <c r="A31" s="1349"/>
      <c r="B31" s="217"/>
      <c r="C31" s="317"/>
      <c r="D31" s="511"/>
      <c r="E31" s="511"/>
      <c r="F31" s="512"/>
      <c r="G31" s="927"/>
      <c r="H31" s="511"/>
      <c r="I31" s="512"/>
      <c r="J31" s="511"/>
      <c r="K31" s="514">
        <f t="shared" si="2"/>
        <v>0</v>
      </c>
    </row>
    <row r="32" spans="1:11" ht="15.6">
      <c r="A32" s="1349"/>
      <c r="B32" s="313"/>
      <c r="C32" s="314"/>
      <c r="D32" s="511"/>
      <c r="E32" s="515"/>
      <c r="F32" s="512"/>
      <c r="G32" s="927"/>
      <c r="H32" s="511"/>
      <c r="I32" s="512"/>
      <c r="J32" s="511"/>
      <c r="K32" s="514">
        <f t="shared" si="2"/>
        <v>0</v>
      </c>
    </row>
    <row r="33" spans="1:11" ht="15.6">
      <c r="A33" s="1349"/>
      <c r="B33" s="313"/>
      <c r="C33" s="314"/>
      <c r="D33" s="511"/>
      <c r="E33" s="511"/>
      <c r="F33" s="516"/>
      <c r="G33" s="515"/>
      <c r="H33" s="511"/>
      <c r="I33" s="511"/>
      <c r="J33" s="511"/>
      <c r="K33" s="514">
        <f t="shared" si="2"/>
        <v>0</v>
      </c>
    </row>
    <row r="34" spans="1:11" ht="15.6">
      <c r="A34" s="1349"/>
      <c r="B34" s="316" t="s">
        <v>83</v>
      </c>
      <c r="C34" s="314" t="s">
        <v>409</v>
      </c>
      <c r="D34" s="515">
        <f t="shared" ref="D34:J34" si="4">SUM(D28:D33)</f>
        <v>0</v>
      </c>
      <c r="E34" s="515">
        <f t="shared" si="4"/>
        <v>0</v>
      </c>
      <c r="F34" s="931">
        <f t="shared" si="4"/>
        <v>0</v>
      </c>
      <c r="G34" s="515">
        <f t="shared" si="4"/>
        <v>0</v>
      </c>
      <c r="H34" s="515">
        <f t="shared" si="4"/>
        <v>0</v>
      </c>
      <c r="I34" s="515">
        <f t="shared" si="4"/>
        <v>0</v>
      </c>
      <c r="J34" s="515">
        <f t="shared" si="4"/>
        <v>0</v>
      </c>
      <c r="K34" s="514">
        <f t="shared" si="2"/>
        <v>0</v>
      </c>
    </row>
    <row r="35" spans="1:11" ht="16.2" thickBot="1">
      <c r="A35" s="1349"/>
      <c r="B35" s="1360" t="s">
        <v>411</v>
      </c>
      <c r="C35" s="1361"/>
      <c r="D35" s="922">
        <f>D14+D25+D34</f>
        <v>0</v>
      </c>
      <c r="E35" s="922">
        <f>E14+E25+E34</f>
        <v>0</v>
      </c>
      <c r="F35" s="932">
        <f>E14+E25+E34</f>
        <v>0</v>
      </c>
      <c r="G35" s="922">
        <f>G14+G25+G34</f>
        <v>0</v>
      </c>
      <c r="H35" s="922">
        <f>H14+H25+H34</f>
        <v>0</v>
      </c>
      <c r="I35" s="922">
        <f>I14+I25+I34</f>
        <v>0</v>
      </c>
      <c r="J35" s="922">
        <f>J14+J25+J34</f>
        <v>0</v>
      </c>
      <c r="K35" s="933">
        <f>K14+K25+K34</f>
        <v>0</v>
      </c>
    </row>
    <row r="36" spans="1:11" ht="16.2" thickTop="1">
      <c r="A36" s="1349"/>
      <c r="B36" s="318" t="s">
        <v>412</v>
      </c>
      <c r="C36" s="194"/>
      <c r="D36" s="206"/>
      <c r="E36" s="319"/>
      <c r="F36" s="319"/>
      <c r="G36" s="206"/>
      <c r="H36" s="319"/>
      <c r="I36" s="319"/>
      <c r="J36" s="319"/>
      <c r="K36" s="320"/>
    </row>
    <row r="37" spans="1:11">
      <c r="A37" s="171"/>
      <c r="B37" s="172"/>
      <c r="C37" s="171"/>
      <c r="D37" s="173"/>
      <c r="E37" s="174"/>
      <c r="F37" s="174"/>
      <c r="G37" s="173"/>
      <c r="H37" s="174"/>
      <c r="I37" s="174"/>
      <c r="J37" s="174"/>
      <c r="K37" s="175"/>
    </row>
    <row r="38" spans="1:11">
      <c r="A38" s="171"/>
      <c r="B38" s="172"/>
      <c r="C38" s="171"/>
      <c r="D38" s="173"/>
      <c r="E38" s="174"/>
      <c r="F38" s="174"/>
      <c r="G38" s="173"/>
      <c r="H38" s="174"/>
      <c r="I38" s="174"/>
      <c r="J38" s="174"/>
      <c r="K38" s="175"/>
    </row>
    <row r="39" spans="1:11">
      <c r="A39" s="171"/>
      <c r="B39" s="172"/>
      <c r="C39" s="171"/>
      <c r="D39" s="173"/>
      <c r="E39" s="174"/>
      <c r="F39" s="174"/>
      <c r="G39" s="173"/>
      <c r="H39" s="174"/>
      <c r="I39" s="174"/>
      <c r="J39" s="174"/>
      <c r="K39" s="175"/>
    </row>
    <row r="40" spans="1:11">
      <c r="A40" s="171"/>
      <c r="B40" s="172"/>
      <c r="C40" s="171"/>
      <c r="D40" s="173"/>
      <c r="E40" s="174"/>
      <c r="F40" s="174"/>
      <c r="G40" s="173"/>
      <c r="H40" s="174"/>
      <c r="I40" s="174"/>
      <c r="J40" s="174"/>
      <c r="K40" s="175"/>
    </row>
    <row r="41" spans="1:11">
      <c r="A41" s="171"/>
      <c r="B41" s="171"/>
      <c r="C41" s="171"/>
      <c r="D41" s="173"/>
      <c r="E41" s="175"/>
      <c r="F41" s="175"/>
      <c r="G41" s="173"/>
      <c r="H41" s="175"/>
      <c r="I41" s="175"/>
      <c r="J41" s="175"/>
      <c r="K41" s="175"/>
    </row>
    <row r="42" spans="1:11">
      <c r="A42" s="171"/>
      <c r="B42" s="171"/>
      <c r="C42" s="171"/>
      <c r="D42" s="171"/>
      <c r="E42" s="171"/>
      <c r="F42" s="171"/>
      <c r="G42" s="171"/>
      <c r="H42" s="171"/>
      <c r="I42" s="171"/>
      <c r="J42" s="171"/>
      <c r="K42" s="171"/>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zoomScaleNormal="100" workbookViewId="0">
      <pane xSplit="1" ySplit="8" topLeftCell="B48" activePane="bottomRight" state="frozen"/>
      <selection pane="topRight" activeCell="B1" sqref="B1"/>
      <selection pane="bottomLeft" activeCell="A9" sqref="A9"/>
      <selection pane="bottomRight" activeCell="A63" sqref="A63"/>
    </sheetView>
  </sheetViews>
  <sheetFormatPr defaultColWidth="6.81640625" defaultRowHeight="15"/>
  <cols>
    <col min="1" max="1" width="9.08984375" customWidth="1"/>
    <col min="2" max="2" width="35.54296875" customWidth="1"/>
    <col min="3" max="4" width="17.81640625" customWidth="1"/>
  </cols>
  <sheetData>
    <row r="1" spans="1:4" ht="16.2" thickBot="1">
      <c r="A1" s="264"/>
    </row>
    <row r="2" spans="1:4" ht="15.6">
      <c r="A2" s="224" t="s">
        <v>377</v>
      </c>
      <c r="B2" s="225"/>
      <c r="C2" s="225"/>
      <c r="D2" s="226"/>
    </row>
    <row r="3" spans="1:4" ht="16.2" thickBot="1">
      <c r="A3" s="227" t="s">
        <v>378</v>
      </c>
      <c r="B3" s="228"/>
      <c r="C3" s="228"/>
      <c r="D3" s="229"/>
    </row>
    <row r="4" spans="1:4" ht="15.6">
      <c r="A4" s="333" t="s">
        <v>183</v>
      </c>
      <c r="B4" s="334"/>
      <c r="C4" s="335"/>
      <c r="D4" s="336"/>
    </row>
    <row r="5" spans="1:4" ht="15.6">
      <c r="A5" s="337" t="s">
        <v>185</v>
      </c>
      <c r="B5" s="338" t="s">
        <v>326</v>
      </c>
      <c r="C5" s="339" t="str">
        <f>'Page 25-Road Rev'!C5</f>
        <v>County of: ________________</v>
      </c>
      <c r="D5" s="340"/>
    </row>
    <row r="6" spans="1:4" ht="15.6">
      <c r="A6" s="341" t="s">
        <v>188</v>
      </c>
      <c r="B6" s="342">
        <v>2180</v>
      </c>
      <c r="C6" s="343" t="str">
        <f>'Page 25-Road Rev'!C6</f>
        <v>Fiscal Year: _____________</v>
      </c>
      <c r="D6" s="344"/>
    </row>
    <row r="7" spans="1:4" ht="31.2">
      <c r="A7" s="345" t="s">
        <v>195</v>
      </c>
      <c r="B7" s="346"/>
      <c r="C7" s="322" t="s">
        <v>382</v>
      </c>
      <c r="D7" s="323" t="s">
        <v>201</v>
      </c>
    </row>
    <row r="8" spans="1:4" ht="15.6">
      <c r="A8" s="347" t="s">
        <v>202</v>
      </c>
      <c r="B8" s="214" t="s">
        <v>195</v>
      </c>
      <c r="C8" s="325" t="s">
        <v>205</v>
      </c>
      <c r="D8" s="215" t="s">
        <v>204</v>
      </c>
    </row>
    <row r="9" spans="1:4" ht="15.6">
      <c r="A9" s="247">
        <v>310000</v>
      </c>
      <c r="B9" s="248" t="s">
        <v>383</v>
      </c>
      <c r="C9" s="936"/>
      <c r="D9" s="937"/>
    </row>
    <row r="10" spans="1:4" ht="15.6">
      <c r="A10" s="251">
        <v>312000</v>
      </c>
      <c r="B10" s="252" t="s">
        <v>384</v>
      </c>
      <c r="C10" s="506"/>
      <c r="D10" s="917"/>
    </row>
    <row r="11" spans="1:4" ht="15.6">
      <c r="A11" s="253">
        <v>314140</v>
      </c>
      <c r="B11" s="73" t="s">
        <v>416</v>
      </c>
      <c r="C11" s="918"/>
      <c r="D11" s="919"/>
    </row>
    <row r="12" spans="1:4" ht="15.6">
      <c r="A12" s="253">
        <v>314200</v>
      </c>
      <c r="B12" s="73" t="s">
        <v>81</v>
      </c>
      <c r="C12" s="719"/>
      <c r="D12" s="919"/>
    </row>
    <row r="13" spans="1:4" ht="15.6">
      <c r="A13" s="348">
        <v>316100</v>
      </c>
      <c r="B13" s="63" t="s">
        <v>82</v>
      </c>
      <c r="C13" s="719"/>
      <c r="D13" s="919"/>
    </row>
    <row r="14" spans="1:4" ht="15.6">
      <c r="A14" s="253"/>
      <c r="B14" s="73"/>
      <c r="C14" s="719"/>
      <c r="D14" s="919"/>
    </row>
    <row r="15" spans="1:4" ht="15.6">
      <c r="A15" s="188" t="s">
        <v>83</v>
      </c>
      <c r="B15" s="73" t="s">
        <v>417</v>
      </c>
      <c r="C15" s="719">
        <f>SUM(C10:C14)</f>
        <v>0</v>
      </c>
      <c r="D15" s="919">
        <f>SUM(D10:D14)</f>
        <v>0</v>
      </c>
    </row>
    <row r="16" spans="1:4" ht="15.6">
      <c r="A16" s="326" t="s">
        <v>386</v>
      </c>
      <c r="B16" s="327"/>
      <c r="C16" s="920"/>
      <c r="D16" s="921"/>
    </row>
    <row r="17" spans="1:4" ht="15.6">
      <c r="A17" s="328">
        <v>320000</v>
      </c>
      <c r="B17" s="329" t="s">
        <v>387</v>
      </c>
      <c r="C17" s="503"/>
      <c r="D17" s="934"/>
    </row>
    <row r="18" spans="1:4" ht="15.6">
      <c r="A18" s="251"/>
      <c r="B18" s="252"/>
      <c r="C18" s="506"/>
      <c r="D18" s="917"/>
    </row>
    <row r="19" spans="1:4" ht="15.6">
      <c r="A19" s="253"/>
      <c r="B19" s="73"/>
      <c r="C19" s="719"/>
      <c r="D19" s="919"/>
    </row>
    <row r="20" spans="1:4" ht="15.6">
      <c r="A20" s="253"/>
      <c r="B20" s="73"/>
      <c r="C20" s="719"/>
      <c r="D20" s="919"/>
    </row>
    <row r="21" spans="1:4" ht="15.6">
      <c r="A21" s="188"/>
      <c r="B21" s="73"/>
      <c r="C21" s="719"/>
      <c r="D21" s="919"/>
    </row>
    <row r="22" spans="1:4" ht="15.6">
      <c r="A22" s="189" t="s">
        <v>83</v>
      </c>
      <c r="B22" s="73" t="s">
        <v>418</v>
      </c>
      <c r="C22" s="719">
        <f>SUM(C18:C21)</f>
        <v>0</v>
      </c>
      <c r="D22" s="919">
        <f>SUM(D18:D21)</f>
        <v>0</v>
      </c>
    </row>
    <row r="23" spans="1:4" ht="15.6">
      <c r="A23" s="257">
        <v>330000</v>
      </c>
      <c r="B23" s="68" t="s">
        <v>95</v>
      </c>
      <c r="C23" s="920"/>
      <c r="D23" s="921"/>
    </row>
    <row r="24" spans="1:4" ht="15.6">
      <c r="A24" s="331">
        <v>334000</v>
      </c>
      <c r="B24" s="332" t="s">
        <v>419</v>
      </c>
      <c r="C24" s="928"/>
      <c r="D24" s="935"/>
    </row>
    <row r="25" spans="1:4" ht="15.6">
      <c r="A25" s="69">
        <v>90</v>
      </c>
      <c r="B25" s="71" t="s">
        <v>420</v>
      </c>
      <c r="C25" s="511"/>
      <c r="D25" s="518"/>
    </row>
    <row r="26" spans="1:4" ht="15.6">
      <c r="A26" s="253"/>
      <c r="B26" s="73"/>
      <c r="C26" s="719"/>
      <c r="D26" s="919"/>
    </row>
    <row r="27" spans="1:4" ht="15.6">
      <c r="A27" s="261">
        <v>335000</v>
      </c>
      <c r="B27" s="68" t="s">
        <v>102</v>
      </c>
      <c r="C27" s="719"/>
      <c r="D27" s="919"/>
    </row>
    <row r="28" spans="1:4" ht="15.6">
      <c r="A28" s="69">
        <v>65</v>
      </c>
      <c r="B28" s="71" t="s">
        <v>105</v>
      </c>
      <c r="C28" s="719"/>
      <c r="D28" s="919"/>
    </row>
    <row r="29" spans="1:4" ht="15.6">
      <c r="A29" s="253">
        <v>95</v>
      </c>
      <c r="B29" s="73" t="s">
        <v>107</v>
      </c>
      <c r="C29" s="920"/>
      <c r="D29" s="921"/>
    </row>
    <row r="30" spans="1:4" ht="15.6">
      <c r="A30" s="253">
        <v>210</v>
      </c>
      <c r="B30" s="73" t="s">
        <v>111</v>
      </c>
      <c r="C30" s="511"/>
      <c r="D30" s="518"/>
    </row>
    <row r="31" spans="1:4" ht="15.6">
      <c r="A31" s="253">
        <v>230</v>
      </c>
      <c r="B31" s="73" t="s">
        <v>112</v>
      </c>
      <c r="C31" s="719"/>
      <c r="D31" s="919"/>
    </row>
    <row r="32" spans="1:4" ht="15.6">
      <c r="A32" s="188"/>
      <c r="B32" s="73"/>
      <c r="C32" s="719"/>
      <c r="D32" s="919"/>
    </row>
    <row r="33" spans="1:4" ht="15.6">
      <c r="A33" s="189" t="s">
        <v>83</v>
      </c>
      <c r="B33" s="73" t="s">
        <v>421</v>
      </c>
      <c r="C33" s="719">
        <f>SUM(C24:C32)</f>
        <v>0</v>
      </c>
      <c r="D33" s="919">
        <f>SUM(D24:D32)</f>
        <v>0</v>
      </c>
    </row>
    <row r="34" spans="1:4" ht="15.6">
      <c r="A34" s="188"/>
      <c r="B34" s="73"/>
      <c r="C34" s="719"/>
      <c r="D34" s="919"/>
    </row>
    <row r="35" spans="1:4" ht="15.6">
      <c r="A35" s="257">
        <v>340000</v>
      </c>
      <c r="B35" s="68" t="s">
        <v>120</v>
      </c>
      <c r="C35" s="920"/>
      <c r="D35" s="921"/>
    </row>
    <row r="36" spans="1:4" ht="15.6">
      <c r="A36" s="69"/>
      <c r="B36" s="71"/>
      <c r="C36" s="511"/>
      <c r="D36" s="518"/>
    </row>
    <row r="37" spans="1:4" ht="15.6">
      <c r="A37" s="188"/>
      <c r="B37" s="73" t="s">
        <v>422</v>
      </c>
      <c r="C37" s="719"/>
      <c r="D37" s="919"/>
    </row>
    <row r="38" spans="1:4" ht="15.6">
      <c r="A38" s="188"/>
      <c r="B38" s="73"/>
      <c r="C38" s="719"/>
      <c r="D38" s="919"/>
    </row>
    <row r="39" spans="1:4" ht="15.6">
      <c r="A39" s="189" t="s">
        <v>83</v>
      </c>
      <c r="B39" s="73" t="s">
        <v>423</v>
      </c>
      <c r="C39" s="719">
        <f>SUM(C36:C38)</f>
        <v>0</v>
      </c>
      <c r="D39" s="919">
        <f>SUM(D36:D38)</f>
        <v>0</v>
      </c>
    </row>
    <row r="40" spans="1:4" ht="15.6">
      <c r="A40" s="257"/>
      <c r="B40" s="202"/>
      <c r="C40" s="920"/>
      <c r="D40" s="921"/>
    </row>
    <row r="41" spans="1:4" ht="15.6">
      <c r="A41" s="257">
        <v>350000</v>
      </c>
      <c r="B41" s="68" t="s">
        <v>153</v>
      </c>
      <c r="C41" s="920"/>
      <c r="D41" s="921"/>
    </row>
    <row r="42" spans="1:4" ht="15.6">
      <c r="A42" s="257"/>
      <c r="B42" s="202" t="s">
        <v>159</v>
      </c>
      <c r="C42" s="920"/>
      <c r="D42" s="921"/>
    </row>
    <row r="43" spans="1:4" ht="15.6">
      <c r="A43" s="257"/>
      <c r="B43" s="202" t="s">
        <v>424</v>
      </c>
      <c r="C43" s="920"/>
      <c r="D43" s="921"/>
    </row>
    <row r="44" spans="1:4" ht="15.6">
      <c r="A44" s="189" t="s">
        <v>83</v>
      </c>
      <c r="B44" s="73" t="s">
        <v>421</v>
      </c>
      <c r="C44" s="719">
        <f>SUM(C41:C43)</f>
        <v>0</v>
      </c>
      <c r="D44" s="719">
        <f>SUM(D41:D43)</f>
        <v>0</v>
      </c>
    </row>
    <row r="45" spans="1:4" ht="15.6">
      <c r="A45" s="257"/>
      <c r="B45" s="202"/>
      <c r="C45" s="920"/>
      <c r="D45" s="921"/>
    </row>
    <row r="46" spans="1:4" ht="15.6">
      <c r="A46" s="257">
        <v>360000</v>
      </c>
      <c r="B46" s="68" t="s">
        <v>162</v>
      </c>
      <c r="C46" s="920"/>
      <c r="D46" s="921"/>
    </row>
    <row r="47" spans="1:4" ht="15.6">
      <c r="A47" s="69">
        <v>361000</v>
      </c>
      <c r="B47" s="71" t="s">
        <v>163</v>
      </c>
      <c r="C47" s="511"/>
      <c r="D47" s="518"/>
    </row>
    <row r="48" spans="1:4" ht="12.9" customHeight="1">
      <c r="A48" s="253">
        <v>362000</v>
      </c>
      <c r="B48" s="73" t="s">
        <v>161</v>
      </c>
      <c r="C48" s="719"/>
      <c r="D48" s="919"/>
    </row>
    <row r="49" spans="1:4" ht="12.9" customHeight="1">
      <c r="A49" s="253"/>
      <c r="B49" s="73"/>
      <c r="C49" s="719"/>
      <c r="D49" s="919"/>
    </row>
    <row r="50" spans="1:4" ht="15.6">
      <c r="A50" s="188"/>
      <c r="B50" s="73"/>
      <c r="C50" s="719"/>
      <c r="D50" s="919"/>
    </row>
    <row r="51" spans="1:4" ht="15.6">
      <c r="A51" s="188" t="s">
        <v>83</v>
      </c>
      <c r="B51" s="73" t="s">
        <v>425</v>
      </c>
      <c r="C51" s="719">
        <f>SUM(C47:C50)</f>
        <v>0</v>
      </c>
      <c r="D51" s="919">
        <f>SUM(D47:D50)</f>
        <v>0</v>
      </c>
    </row>
    <row r="52" spans="1:4" ht="15.6">
      <c r="A52" s="257">
        <v>370000</v>
      </c>
      <c r="B52" s="68" t="s">
        <v>398</v>
      </c>
      <c r="C52" s="920"/>
      <c r="D52" s="921"/>
    </row>
    <row r="53" spans="1:4" ht="15.6">
      <c r="A53" s="69">
        <v>371010</v>
      </c>
      <c r="B53" s="71" t="s">
        <v>399</v>
      </c>
      <c r="C53" s="511"/>
      <c r="D53" s="518"/>
    </row>
    <row r="54" spans="1:4" ht="15.6">
      <c r="A54" s="69"/>
      <c r="B54" s="71"/>
      <c r="C54" s="511"/>
      <c r="D54" s="518"/>
    </row>
    <row r="55" spans="1:4" ht="15.6">
      <c r="A55" s="189" t="s">
        <v>83</v>
      </c>
      <c r="B55" s="73" t="s">
        <v>426</v>
      </c>
      <c r="C55" s="719">
        <f>SUM(C52:C54)</f>
        <v>0</v>
      </c>
      <c r="D55" s="919">
        <f>SUM(D52:D54)</f>
        <v>0</v>
      </c>
    </row>
    <row r="56" spans="1:4" ht="15.6">
      <c r="A56" s="69"/>
      <c r="B56" s="71"/>
      <c r="C56" s="511"/>
      <c r="D56" s="518"/>
    </row>
    <row r="57" spans="1:4" ht="15.6">
      <c r="A57" s="349">
        <v>380000</v>
      </c>
      <c r="B57" s="70" t="s">
        <v>170</v>
      </c>
      <c r="C57" s="511"/>
      <c r="D57" s="518"/>
    </row>
    <row r="58" spans="1:4" ht="15.6">
      <c r="A58" s="69">
        <v>383000</v>
      </c>
      <c r="B58" s="71" t="s">
        <v>401</v>
      </c>
      <c r="C58" s="511"/>
      <c r="D58" s="518"/>
    </row>
    <row r="59" spans="1:4" ht="15.6">
      <c r="A59" s="69"/>
      <c r="B59" s="71"/>
      <c r="C59" s="511"/>
      <c r="D59" s="518"/>
    </row>
    <row r="60" spans="1:4" ht="15.6">
      <c r="A60" s="188"/>
      <c r="B60" s="73"/>
      <c r="C60" s="719"/>
      <c r="D60" s="919"/>
    </row>
    <row r="61" spans="1:4" ht="15.6">
      <c r="A61" s="189" t="s">
        <v>83</v>
      </c>
      <c r="B61" s="73" t="s">
        <v>426</v>
      </c>
      <c r="C61" s="719">
        <f>SUM(C57:C60)</f>
        <v>0</v>
      </c>
      <c r="D61" s="919">
        <f>SUM(D57:D60)</f>
        <v>0</v>
      </c>
    </row>
    <row r="62" spans="1:4" ht="16.2" thickBot="1">
      <c r="A62" s="189" t="s">
        <v>427</v>
      </c>
      <c r="B62" s="190"/>
      <c r="C62" s="922">
        <f>SUM(+C15+C22+C33+C39+C44+C51+C55+C61)</f>
        <v>0</v>
      </c>
      <c r="D62" s="938">
        <f>SUM(+D15+D22+D33+D39+C44+D51+D55+D61)</f>
        <v>0</v>
      </c>
    </row>
    <row r="63" spans="1:4" ht="16.2" thickTop="1">
      <c r="A63" s="350" t="s">
        <v>403</v>
      </c>
      <c r="B63" s="88"/>
      <c r="C63" s="88"/>
      <c r="D63" s="194"/>
    </row>
    <row r="64" spans="1:4">
      <c r="A64" s="351"/>
      <c r="B64" s="352" t="s">
        <v>428</v>
      </c>
      <c r="C64" s="351"/>
      <c r="D64" s="351"/>
    </row>
    <row r="65" spans="1:4">
      <c r="A65" s="353"/>
      <c r="B65" s="354"/>
      <c r="C65" s="354"/>
      <c r="D65" s="354"/>
    </row>
    <row r="66" spans="1:4">
      <c r="A66" s="355"/>
      <c r="B66" s="355"/>
      <c r="C66" s="355"/>
      <c r="D66" s="355"/>
    </row>
    <row r="67" spans="1:4">
      <c r="A67" s="355"/>
      <c r="B67" s="355"/>
      <c r="C67" s="355"/>
      <c r="D67" s="355"/>
    </row>
    <row r="68" spans="1:4">
      <c r="A68" s="355"/>
      <c r="B68" s="355"/>
      <c r="C68" s="355"/>
      <c r="D68" s="355"/>
    </row>
    <row r="69" spans="1:4">
      <c r="A69" s="355"/>
      <c r="B69" s="355"/>
      <c r="C69" s="355"/>
      <c r="D69" s="355"/>
    </row>
    <row r="70" spans="1:4">
      <c r="A70" s="355"/>
      <c r="B70" s="355"/>
      <c r="C70" s="355"/>
      <c r="D70" s="355"/>
    </row>
    <row r="71" spans="1:4">
      <c r="A71" s="355"/>
      <c r="B71" s="355"/>
      <c r="C71" s="355"/>
      <c r="D71" s="355"/>
    </row>
    <row r="72" spans="1:4">
      <c r="A72" s="355"/>
      <c r="B72" s="355"/>
      <c r="C72" s="355"/>
      <c r="D72" s="355"/>
    </row>
    <row r="73" spans="1:4">
      <c r="A73" s="355"/>
      <c r="B73" s="355"/>
      <c r="C73" s="355"/>
      <c r="D73" s="355"/>
    </row>
  </sheetData>
  <phoneticPr fontId="0" type="noConversion"/>
  <pageMargins left="0.5" right="0.5" top="0" bottom="0" header="0.5" footer="0.5"/>
  <pageSetup paperSize="5"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7" topLeftCell="C20" activePane="bottomRight" state="frozen"/>
      <selection pane="topRight" activeCell="C1" sqref="C1"/>
      <selection pane="bottomLeft" activeCell="A8" sqref="A8"/>
      <selection pane="bottomRight" activeCell="G2" sqref="G2"/>
    </sheetView>
  </sheetViews>
  <sheetFormatPr defaultColWidth="6.81640625" defaultRowHeight="15"/>
  <cols>
    <col min="1" max="1" width="2.81640625" customWidth="1"/>
    <col min="2" max="2" width="9.36328125" customWidth="1"/>
    <col min="3" max="3" width="33.54296875" customWidth="1"/>
    <col min="4" max="10" width="10.6328125" customWidth="1"/>
    <col min="11" max="11" width="15.81640625" customWidth="1"/>
    <col min="12" max="13" width="0" hidden="1" customWidth="1"/>
  </cols>
  <sheetData>
    <row r="1" spans="1:11" ht="15.6">
      <c r="A1" s="264"/>
      <c r="B1" s="171"/>
      <c r="C1" s="356"/>
      <c r="D1" s="356"/>
      <c r="E1" s="356"/>
      <c r="F1" s="356"/>
      <c r="G1" s="356"/>
      <c r="H1" s="356"/>
      <c r="I1" s="356"/>
      <c r="J1" s="356"/>
      <c r="K1" s="356"/>
    </row>
    <row r="2" spans="1:11" ht="15.6">
      <c r="A2" s="1362" t="s">
        <v>429</v>
      </c>
      <c r="B2" s="357" t="s">
        <v>183</v>
      </c>
      <c r="C2" s="358"/>
      <c r="D2" s="359" t="s">
        <v>184</v>
      </c>
      <c r="E2" s="360"/>
      <c r="F2" s="361"/>
      <c r="G2" s="362" t="str">
        <f>'Page 29-Dist Ct rev'!C5</f>
        <v>County of: ________________</v>
      </c>
      <c r="H2" s="363"/>
      <c r="I2" s="363"/>
      <c r="J2" s="364"/>
      <c r="K2" s="365"/>
    </row>
    <row r="3" spans="1:11" ht="15.6">
      <c r="A3" s="1355"/>
      <c r="B3" s="339" t="s">
        <v>185</v>
      </c>
      <c r="C3" s="338" t="s">
        <v>430</v>
      </c>
      <c r="D3" s="366" t="s">
        <v>187</v>
      </c>
      <c r="E3" s="367"/>
      <c r="F3" s="368"/>
      <c r="G3" s="369" t="str">
        <f>'Page 29-Dist Ct rev'!C6</f>
        <v>Fiscal Year: _____________</v>
      </c>
      <c r="H3" s="370"/>
      <c r="I3" s="371"/>
      <c r="J3" s="372"/>
      <c r="K3" s="373"/>
    </row>
    <row r="4" spans="1:11" ht="15.6">
      <c r="A4" s="1355"/>
      <c r="B4" s="374" t="s">
        <v>188</v>
      </c>
      <c r="C4" s="375">
        <v>2180</v>
      </c>
      <c r="D4" s="376" t="s">
        <v>190</v>
      </c>
      <c r="E4" s="372"/>
      <c r="F4" s="377"/>
      <c r="G4" s="378"/>
      <c r="H4" s="370"/>
      <c r="I4" s="370"/>
      <c r="J4" s="372"/>
      <c r="K4" s="379"/>
    </row>
    <row r="5" spans="1:11" ht="15.6">
      <c r="A5" s="1355"/>
      <c r="B5" s="357"/>
      <c r="C5" s="358"/>
      <c r="D5" s="380" t="s">
        <v>191</v>
      </c>
      <c r="E5" s="381" t="s">
        <v>191</v>
      </c>
      <c r="F5" s="382" t="s">
        <v>191</v>
      </c>
      <c r="G5" s="383"/>
      <c r="H5" s="384" t="s">
        <v>192</v>
      </c>
      <c r="I5" s="385" t="s">
        <v>193</v>
      </c>
      <c r="J5" s="384" t="s">
        <v>194</v>
      </c>
      <c r="K5" s="386"/>
    </row>
    <row r="6" spans="1:11" ht="15.6">
      <c r="A6" s="1355"/>
      <c r="B6" s="339" t="s">
        <v>195</v>
      </c>
      <c r="C6" s="387"/>
      <c r="D6" s="388" t="s">
        <v>196</v>
      </c>
      <c r="E6" s="384" t="s">
        <v>196</v>
      </c>
      <c r="F6" s="389" t="s">
        <v>196</v>
      </c>
      <c r="G6" s="383" t="s">
        <v>197</v>
      </c>
      <c r="H6" s="384" t="s">
        <v>198</v>
      </c>
      <c r="I6" s="385" t="s">
        <v>199</v>
      </c>
      <c r="J6" s="384" t="s">
        <v>200</v>
      </c>
      <c r="K6" s="386" t="s">
        <v>201</v>
      </c>
    </row>
    <row r="7" spans="1:11" ht="15.6">
      <c r="A7" s="1355"/>
      <c r="B7" s="390" t="s">
        <v>202</v>
      </c>
      <c r="C7" s="391" t="s">
        <v>195</v>
      </c>
      <c r="D7" s="390" t="s">
        <v>203</v>
      </c>
      <c r="E7" s="391" t="s">
        <v>204</v>
      </c>
      <c r="F7" s="392" t="s">
        <v>205</v>
      </c>
      <c r="G7" s="393" t="s">
        <v>203</v>
      </c>
      <c r="H7" s="391" t="s">
        <v>206</v>
      </c>
      <c r="I7" s="394" t="s">
        <v>207</v>
      </c>
      <c r="J7" s="391" t="s">
        <v>208</v>
      </c>
      <c r="K7" s="395" t="s">
        <v>204</v>
      </c>
    </row>
    <row r="8" spans="1:11" ht="15.6">
      <c r="A8" s="1355"/>
      <c r="B8" s="235">
        <v>410300</v>
      </c>
      <c r="C8" s="234" t="s">
        <v>431</v>
      </c>
      <c r="D8" s="297"/>
      <c r="E8" s="330"/>
      <c r="F8" s="396"/>
      <c r="G8" s="291"/>
      <c r="H8" s="330"/>
      <c r="I8" s="396"/>
      <c r="J8" s="330"/>
      <c r="K8" s="397"/>
    </row>
    <row r="9" spans="1:11" ht="15.6">
      <c r="A9" s="1355"/>
      <c r="B9" s="307">
        <v>20</v>
      </c>
      <c r="C9" s="280" t="s">
        <v>432</v>
      </c>
      <c r="D9" s="307"/>
      <c r="E9" s="506"/>
      <c r="F9" s="507"/>
      <c r="G9" s="508"/>
      <c r="H9" s="506"/>
      <c r="I9" s="507"/>
      <c r="J9" s="506"/>
      <c r="K9" s="939">
        <f t="shared" ref="K9:K16" si="0">SUM(H9:J9)</f>
        <v>0</v>
      </c>
    </row>
    <row r="10" spans="1:11" ht="15.6">
      <c r="A10" s="1355"/>
      <c r="B10" s="308">
        <v>22</v>
      </c>
      <c r="C10" s="192" t="s">
        <v>433</v>
      </c>
      <c r="D10" s="510"/>
      <c r="E10" s="511"/>
      <c r="F10" s="512"/>
      <c r="G10" s="513"/>
      <c r="H10" s="511"/>
      <c r="I10" s="512"/>
      <c r="J10" s="511"/>
      <c r="K10" s="515">
        <f t="shared" si="0"/>
        <v>0</v>
      </c>
    </row>
    <row r="11" spans="1:11" ht="15.6">
      <c r="A11" s="1355"/>
      <c r="B11" s="308">
        <v>24</v>
      </c>
      <c r="C11" s="192" t="s">
        <v>434</v>
      </c>
      <c r="D11" s="510"/>
      <c r="E11" s="511"/>
      <c r="F11" s="512"/>
      <c r="G11" s="513"/>
      <c r="H11" s="511"/>
      <c r="I11" s="512"/>
      <c r="J11" s="511"/>
      <c r="K11" s="515">
        <f t="shared" si="0"/>
        <v>0</v>
      </c>
    </row>
    <row r="12" spans="1:11" ht="15.6">
      <c r="A12" s="1355"/>
      <c r="B12" s="308">
        <v>25</v>
      </c>
      <c r="C12" s="192" t="s">
        <v>435</v>
      </c>
      <c r="D12" s="510"/>
      <c r="E12" s="511"/>
      <c r="F12" s="512"/>
      <c r="G12" s="513"/>
      <c r="H12" s="511"/>
      <c r="I12" s="512"/>
      <c r="J12" s="511"/>
      <c r="K12" s="515">
        <f t="shared" si="0"/>
        <v>0</v>
      </c>
    </row>
    <row r="13" spans="1:11" ht="15.6">
      <c r="A13" s="1355"/>
      <c r="B13" s="309">
        <v>26</v>
      </c>
      <c r="C13" s="192" t="s">
        <v>340</v>
      </c>
      <c r="D13" s="510"/>
      <c r="E13" s="511"/>
      <c r="F13" s="512"/>
      <c r="G13" s="513"/>
      <c r="H13" s="511"/>
      <c r="I13" s="512"/>
      <c r="J13" s="511"/>
      <c r="K13" s="515">
        <f t="shared" si="0"/>
        <v>0</v>
      </c>
    </row>
    <row r="14" spans="1:11" ht="15.6">
      <c r="A14" s="1355"/>
      <c r="B14" s="309">
        <v>28</v>
      </c>
      <c r="C14" s="219" t="s">
        <v>436</v>
      </c>
      <c r="D14" s="510"/>
      <c r="E14" s="511"/>
      <c r="F14" s="512"/>
      <c r="G14" s="513"/>
      <c r="H14" s="511"/>
      <c r="I14" s="512"/>
      <c r="J14" s="511"/>
      <c r="K14" s="515">
        <f t="shared" si="0"/>
        <v>0</v>
      </c>
    </row>
    <row r="15" spans="1:11" ht="15.6">
      <c r="A15" s="1355"/>
      <c r="B15" s="309"/>
      <c r="C15" s="219"/>
      <c r="D15" s="313"/>
      <c r="E15" s="511"/>
      <c r="F15" s="512"/>
      <c r="G15" s="513"/>
      <c r="H15" s="511"/>
      <c r="I15" s="512"/>
      <c r="J15" s="511"/>
      <c r="K15" s="515">
        <f t="shared" si="0"/>
        <v>0</v>
      </c>
    </row>
    <row r="16" spans="1:11" ht="15.6">
      <c r="A16" s="1355"/>
      <c r="B16" s="164" t="s">
        <v>83</v>
      </c>
      <c r="C16" s="219" t="s">
        <v>437</v>
      </c>
      <c r="D16" s="313">
        <f t="shared" ref="D16:J16" si="1">SUM(D9:D15)</f>
        <v>0</v>
      </c>
      <c r="E16" s="313">
        <f t="shared" si="1"/>
        <v>0</v>
      </c>
      <c r="F16" s="940">
        <f t="shared" si="1"/>
        <v>0</v>
      </c>
      <c r="G16" s="517">
        <f t="shared" si="1"/>
        <v>0</v>
      </c>
      <c r="H16" s="313">
        <f t="shared" si="1"/>
        <v>0</v>
      </c>
      <c r="I16" s="313">
        <f t="shared" si="1"/>
        <v>0</v>
      </c>
      <c r="J16" s="313">
        <f t="shared" si="1"/>
        <v>0</v>
      </c>
      <c r="K16" s="515">
        <f t="shared" si="0"/>
        <v>0</v>
      </c>
    </row>
    <row r="17" spans="1:11" ht="21.75" customHeight="1">
      <c r="A17" s="1355"/>
      <c r="B17" s="399">
        <v>410330</v>
      </c>
      <c r="C17" s="400" t="s">
        <v>438</v>
      </c>
      <c r="D17" s="401"/>
      <c r="E17" s="928"/>
      <c r="F17" s="320"/>
      <c r="G17" s="941"/>
      <c r="H17" s="928"/>
      <c r="I17" s="320"/>
      <c r="J17" s="928"/>
      <c r="K17" s="942"/>
    </row>
    <row r="18" spans="1:11" ht="15.6">
      <c r="A18" s="1355"/>
      <c r="B18" s="401">
        <v>31</v>
      </c>
      <c r="C18" s="402" t="s">
        <v>217</v>
      </c>
      <c r="D18" s="313"/>
      <c r="E18" s="511"/>
      <c r="F18" s="512"/>
      <c r="G18" s="513"/>
      <c r="H18" s="511"/>
      <c r="I18" s="512"/>
      <c r="J18" s="511"/>
      <c r="K18" s="515">
        <f t="shared" ref="K18:K35" si="2">SUM(H18:J18)</f>
        <v>0</v>
      </c>
    </row>
    <row r="19" spans="1:11" ht="15.6">
      <c r="A19" s="1355"/>
      <c r="B19" s="309">
        <v>32</v>
      </c>
      <c r="C19" s="219" t="s">
        <v>433</v>
      </c>
      <c r="D19" s="313"/>
      <c r="E19" s="511"/>
      <c r="F19" s="512"/>
      <c r="G19" s="513"/>
      <c r="H19" s="511"/>
      <c r="I19" s="512"/>
      <c r="J19" s="511"/>
      <c r="K19" s="515">
        <f t="shared" si="2"/>
        <v>0</v>
      </c>
    </row>
    <row r="20" spans="1:11" ht="15.6">
      <c r="A20" s="1355"/>
      <c r="B20" s="313">
        <v>33</v>
      </c>
      <c r="C20" s="314" t="s">
        <v>337</v>
      </c>
      <c r="D20" s="313"/>
      <c r="E20" s="511"/>
      <c r="F20" s="512"/>
      <c r="G20" s="513"/>
      <c r="H20" s="511"/>
      <c r="I20" s="512"/>
      <c r="J20" s="511"/>
      <c r="K20" s="515">
        <f t="shared" si="2"/>
        <v>0</v>
      </c>
    </row>
    <row r="21" spans="1:11" ht="15.6">
      <c r="A21" s="1355"/>
      <c r="B21" s="313">
        <v>34</v>
      </c>
      <c r="C21" s="314" t="s">
        <v>434</v>
      </c>
      <c r="D21" s="313"/>
      <c r="E21" s="511"/>
      <c r="F21" s="512"/>
      <c r="G21" s="513"/>
      <c r="H21" s="511"/>
      <c r="I21" s="512"/>
      <c r="J21" s="511"/>
      <c r="K21" s="515">
        <f t="shared" si="2"/>
        <v>0</v>
      </c>
    </row>
    <row r="22" spans="1:11" ht="15.6">
      <c r="A22" s="1355"/>
      <c r="B22" s="313">
        <v>35</v>
      </c>
      <c r="C22" s="314" t="s">
        <v>435</v>
      </c>
      <c r="D22" s="313"/>
      <c r="E22" s="515"/>
      <c r="F22" s="512"/>
      <c r="G22" s="513"/>
      <c r="H22" s="511"/>
      <c r="I22" s="512"/>
      <c r="J22" s="511"/>
      <c r="K22" s="515">
        <f t="shared" si="2"/>
        <v>0</v>
      </c>
    </row>
    <row r="23" spans="1:11" ht="15.6">
      <c r="A23" s="1355"/>
      <c r="B23" s="313">
        <v>36</v>
      </c>
      <c r="C23" s="314" t="s">
        <v>340</v>
      </c>
      <c r="D23" s="313"/>
      <c r="E23" s="515"/>
      <c r="F23" s="516"/>
      <c r="G23" s="943"/>
      <c r="H23" s="511"/>
      <c r="I23" s="512"/>
      <c r="J23" s="511"/>
      <c r="K23" s="515">
        <f t="shared" si="2"/>
        <v>0</v>
      </c>
    </row>
    <row r="24" spans="1:11" ht="15.6">
      <c r="A24" s="1355"/>
      <c r="B24" s="313">
        <v>37</v>
      </c>
      <c r="C24" s="314" t="s">
        <v>341</v>
      </c>
      <c r="D24" s="313"/>
      <c r="E24" s="515"/>
      <c r="F24" s="944"/>
      <c r="G24" s="943"/>
      <c r="H24" s="511"/>
      <c r="I24" s="512"/>
      <c r="J24" s="511"/>
      <c r="K24" s="515">
        <f t="shared" si="2"/>
        <v>0</v>
      </c>
    </row>
    <row r="25" spans="1:11" ht="15.6">
      <c r="A25" s="1355"/>
      <c r="B25" s="313">
        <v>38</v>
      </c>
      <c r="C25" s="314" t="s">
        <v>436</v>
      </c>
      <c r="D25" s="313"/>
      <c r="E25" s="511"/>
      <c r="F25" s="516"/>
      <c r="G25" s="517"/>
      <c r="H25" s="511"/>
      <c r="I25" s="511"/>
      <c r="J25" s="511"/>
      <c r="K25" s="515">
        <f t="shared" si="2"/>
        <v>0</v>
      </c>
    </row>
    <row r="26" spans="1:11" ht="15.6">
      <c r="A26" s="1355"/>
      <c r="B26" s="313">
        <v>420300</v>
      </c>
      <c r="C26" s="314" t="s">
        <v>439</v>
      </c>
      <c r="D26" s="313"/>
      <c r="E26" s="515"/>
      <c r="F26" s="516"/>
      <c r="G26" s="943"/>
      <c r="H26" s="511"/>
      <c r="I26" s="512"/>
      <c r="J26" s="511"/>
      <c r="K26" s="515">
        <f t="shared" si="2"/>
        <v>0</v>
      </c>
    </row>
    <row r="27" spans="1:11" ht="15.6">
      <c r="A27" s="1355"/>
      <c r="B27" s="313">
        <v>40</v>
      </c>
      <c r="C27" s="314" t="s">
        <v>343</v>
      </c>
      <c r="D27" s="313"/>
      <c r="E27" s="515"/>
      <c r="F27" s="516"/>
      <c r="G27" s="943"/>
      <c r="H27" s="511"/>
      <c r="I27" s="512"/>
      <c r="J27" s="511"/>
      <c r="K27" s="515">
        <f t="shared" si="2"/>
        <v>0</v>
      </c>
    </row>
    <row r="28" spans="1:11" ht="15.6">
      <c r="A28" s="1355"/>
      <c r="B28" s="313"/>
      <c r="C28" s="314"/>
      <c r="D28" s="313"/>
      <c r="E28" s="515"/>
      <c r="F28" s="944"/>
      <c r="G28" s="943"/>
      <c r="H28" s="511"/>
      <c r="I28" s="512"/>
      <c r="J28" s="511"/>
      <c r="K28" s="515"/>
    </row>
    <row r="29" spans="1:11" ht="15.6">
      <c r="A29" s="1355"/>
      <c r="B29" s="163" t="s">
        <v>83</v>
      </c>
      <c r="C29" s="219" t="s">
        <v>440</v>
      </c>
      <c r="D29" s="313">
        <f t="shared" ref="D29:J29" si="3">SUM(D17:D28)</f>
        <v>0</v>
      </c>
      <c r="E29" s="313">
        <f t="shared" si="3"/>
        <v>0</v>
      </c>
      <c r="F29" s="940">
        <f t="shared" si="3"/>
        <v>0</v>
      </c>
      <c r="G29" s="313">
        <f t="shared" si="3"/>
        <v>0</v>
      </c>
      <c r="H29" s="313">
        <f t="shared" si="3"/>
        <v>0</v>
      </c>
      <c r="I29" s="313">
        <f t="shared" si="3"/>
        <v>0</v>
      </c>
      <c r="J29" s="313">
        <f t="shared" si="3"/>
        <v>0</v>
      </c>
      <c r="K29" s="515">
        <f>SUM(H29:J29)</f>
        <v>0</v>
      </c>
    </row>
    <row r="30" spans="1:11" ht="15.6">
      <c r="A30" s="1355"/>
      <c r="B30" s="313"/>
      <c r="C30" s="314"/>
      <c r="D30" s="313"/>
      <c r="E30" s="515"/>
      <c r="F30" s="944"/>
      <c r="G30" s="943"/>
      <c r="H30" s="511"/>
      <c r="I30" s="512"/>
      <c r="J30" s="511"/>
      <c r="K30" s="515"/>
    </row>
    <row r="31" spans="1:11" ht="15.6">
      <c r="A31" s="1355"/>
      <c r="B31" s="217">
        <v>520000</v>
      </c>
      <c r="C31" s="317" t="s">
        <v>315</v>
      </c>
      <c r="D31" s="313"/>
      <c r="E31" s="515"/>
      <c r="F31" s="944"/>
      <c r="G31" s="943"/>
      <c r="H31" s="511"/>
      <c r="I31" s="512"/>
      <c r="J31" s="511"/>
      <c r="K31" s="515"/>
    </row>
    <row r="32" spans="1:11" ht="15.6">
      <c r="A32" s="1355"/>
      <c r="B32" s="313">
        <v>521000</v>
      </c>
      <c r="C32" s="314" t="s">
        <v>410</v>
      </c>
      <c r="D32" s="313"/>
      <c r="E32" s="515"/>
      <c r="F32" s="944"/>
      <c r="G32" s="943"/>
      <c r="H32" s="511"/>
      <c r="I32" s="512"/>
      <c r="J32" s="511"/>
      <c r="K32" s="515">
        <f t="shared" si="2"/>
        <v>0</v>
      </c>
    </row>
    <row r="33" spans="1:11" ht="15.6">
      <c r="A33" s="1355"/>
      <c r="B33" s="313"/>
      <c r="C33" s="314"/>
      <c r="D33" s="313"/>
      <c r="E33" s="515"/>
      <c r="F33" s="944"/>
      <c r="G33" s="943"/>
      <c r="H33" s="511"/>
      <c r="I33" s="512"/>
      <c r="J33" s="511"/>
      <c r="K33" s="515">
        <f t="shared" si="2"/>
        <v>0</v>
      </c>
    </row>
    <row r="34" spans="1:11" ht="15.6">
      <c r="A34" s="1355"/>
      <c r="B34" s="313"/>
      <c r="C34" s="314"/>
      <c r="D34" s="313"/>
      <c r="E34" s="515"/>
      <c r="F34" s="944"/>
      <c r="G34" s="943"/>
      <c r="H34" s="511"/>
      <c r="I34" s="512"/>
      <c r="J34" s="511"/>
      <c r="K34" s="515">
        <f t="shared" si="2"/>
        <v>0</v>
      </c>
    </row>
    <row r="35" spans="1:11" ht="15.6">
      <c r="A35" s="1355"/>
      <c r="B35" s="163" t="s">
        <v>83</v>
      </c>
      <c r="C35" s="219" t="s">
        <v>440</v>
      </c>
      <c r="D35" s="313">
        <f t="shared" ref="D35:J35" si="4">SUM(D31:D34)</f>
        <v>0</v>
      </c>
      <c r="E35" s="313">
        <f t="shared" si="4"/>
        <v>0</v>
      </c>
      <c r="F35" s="940">
        <f t="shared" si="4"/>
        <v>0</v>
      </c>
      <c r="G35" s="313">
        <f t="shared" si="4"/>
        <v>0</v>
      </c>
      <c r="H35" s="313">
        <f t="shared" si="4"/>
        <v>0</v>
      </c>
      <c r="I35" s="313">
        <f t="shared" si="4"/>
        <v>0</v>
      </c>
      <c r="J35" s="313">
        <f t="shared" si="4"/>
        <v>0</v>
      </c>
      <c r="K35" s="515">
        <f t="shared" si="2"/>
        <v>0</v>
      </c>
    </row>
    <row r="36" spans="1:11" ht="15.6">
      <c r="A36" s="1355"/>
      <c r="B36" s="313"/>
      <c r="C36" s="403"/>
      <c r="D36" s="313"/>
      <c r="E36" s="515"/>
      <c r="F36" s="944"/>
      <c r="G36" s="943"/>
      <c r="H36" s="511"/>
      <c r="I36" s="512"/>
      <c r="J36" s="511"/>
      <c r="K36" s="515"/>
    </row>
    <row r="37" spans="1:11" ht="15.6">
      <c r="A37" s="1355"/>
      <c r="B37" s="1363" t="s">
        <v>441</v>
      </c>
      <c r="C37" s="1357"/>
      <c r="D37" s="313">
        <f t="shared" ref="D37:K37" si="5">D16+D29+D35</f>
        <v>0</v>
      </c>
      <c r="E37" s="313">
        <f t="shared" si="5"/>
        <v>0</v>
      </c>
      <c r="F37" s="940">
        <f t="shared" si="5"/>
        <v>0</v>
      </c>
      <c r="G37" s="313">
        <f t="shared" si="5"/>
        <v>0</v>
      </c>
      <c r="H37" s="313">
        <f t="shared" si="5"/>
        <v>0</v>
      </c>
      <c r="I37" s="313">
        <f t="shared" si="5"/>
        <v>0</v>
      </c>
      <c r="J37" s="313">
        <f t="shared" si="5"/>
        <v>0</v>
      </c>
      <c r="K37" s="313">
        <f t="shared" si="5"/>
        <v>0</v>
      </c>
    </row>
    <row r="38" spans="1:11">
      <c r="A38" s="356"/>
      <c r="B38" s="405" t="s">
        <v>442</v>
      </c>
      <c r="C38" s="406"/>
      <c r="D38" s="407"/>
      <c r="E38" s="408"/>
      <c r="F38" s="408"/>
      <c r="G38" s="407"/>
      <c r="H38" s="408"/>
      <c r="I38" s="408"/>
      <c r="J38" s="408"/>
      <c r="K38" s="408"/>
    </row>
    <row r="39" spans="1:11">
      <c r="A39" s="171"/>
      <c r="B39" s="172"/>
      <c r="C39" s="171"/>
      <c r="D39" s="173"/>
      <c r="E39" s="174"/>
      <c r="F39" s="174"/>
      <c r="G39" s="173"/>
      <c r="H39" s="174"/>
      <c r="I39" s="174"/>
      <c r="J39" s="174"/>
      <c r="K39" s="175"/>
    </row>
    <row r="40" spans="1:11">
      <c r="A40" s="171"/>
      <c r="B40" s="172"/>
      <c r="C40" s="171"/>
      <c r="D40" s="173"/>
      <c r="E40" s="174"/>
      <c r="F40" s="174"/>
      <c r="G40" s="173"/>
      <c r="H40" s="174"/>
      <c r="I40" s="174"/>
      <c r="J40" s="174"/>
      <c r="K40" s="175"/>
    </row>
    <row r="41" spans="1:11">
      <c r="A41" s="171"/>
      <c r="B41" s="172"/>
      <c r="C41" s="171"/>
      <c r="D41" s="173"/>
      <c r="E41" s="174"/>
      <c r="F41" s="174"/>
      <c r="G41" s="173"/>
      <c r="H41" s="174"/>
      <c r="I41" s="174"/>
      <c r="J41" s="174"/>
      <c r="K41" s="175"/>
    </row>
    <row r="42" spans="1:11">
      <c r="A42" s="171"/>
      <c r="B42" s="172"/>
      <c r="C42" s="171"/>
      <c r="D42" s="173"/>
      <c r="E42" s="174"/>
      <c r="F42" s="174"/>
      <c r="G42" s="173"/>
      <c r="H42" s="174"/>
      <c r="I42" s="174"/>
      <c r="J42" s="174"/>
      <c r="K42" s="175"/>
    </row>
    <row r="43" spans="1:11">
      <c r="A43" s="171"/>
      <c r="B43" s="172"/>
      <c r="C43" s="171"/>
      <c r="D43" s="173"/>
      <c r="E43" s="174"/>
      <c r="F43" s="174"/>
      <c r="G43" s="173"/>
      <c r="H43" s="174"/>
      <c r="I43" s="174"/>
      <c r="J43" s="174"/>
      <c r="K43" s="175"/>
    </row>
    <row r="44" spans="1:11">
      <c r="A44" s="171"/>
      <c r="B44" s="171"/>
      <c r="C44" s="171"/>
      <c r="D44" s="173"/>
      <c r="E44" s="175"/>
      <c r="F44" s="175"/>
      <c r="G44" s="173"/>
      <c r="H44" s="175"/>
      <c r="I44" s="175"/>
      <c r="J44" s="175"/>
      <c r="K44" s="175"/>
    </row>
    <row r="45" spans="1:11">
      <c r="A45" s="171"/>
      <c r="B45" s="171"/>
      <c r="C45" s="171"/>
      <c r="D45" s="171"/>
      <c r="E45" s="171"/>
      <c r="F45" s="171"/>
      <c r="G45" s="171"/>
      <c r="H45" s="171"/>
      <c r="I45" s="171"/>
      <c r="J45" s="171"/>
      <c r="K45" s="171"/>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zoomScaleNormal="100" workbookViewId="0">
      <pane xSplit="1" ySplit="9" topLeftCell="B19" activePane="bottomRight" state="frozen"/>
      <selection pane="topRight" activeCell="B1" sqref="B1"/>
      <selection pane="bottomLeft" activeCell="A10" sqref="A10"/>
      <selection pane="bottomRight" activeCell="D29" sqref="D29"/>
    </sheetView>
  </sheetViews>
  <sheetFormatPr defaultColWidth="6.81640625" defaultRowHeight="15"/>
  <cols>
    <col min="1" max="1" width="10" customWidth="1"/>
    <col min="2" max="2" width="35.54296875" customWidth="1"/>
    <col min="3" max="4" width="15.81640625" customWidth="1"/>
  </cols>
  <sheetData>
    <row r="1" spans="1:5" ht="16.2" thickBot="1">
      <c r="A1" s="264"/>
    </row>
    <row r="2" spans="1:5" ht="15.6">
      <c r="A2" s="224" t="s">
        <v>377</v>
      </c>
      <c r="B2" s="225"/>
      <c r="C2" s="225"/>
      <c r="D2" s="226"/>
      <c r="E2" s="29"/>
    </row>
    <row r="3" spans="1:5" ht="15.6">
      <c r="A3" s="227" t="s">
        <v>378</v>
      </c>
      <c r="B3" s="228"/>
      <c r="C3" s="228"/>
      <c r="D3" s="229"/>
      <c r="E3" s="29"/>
    </row>
    <row r="4" spans="1:5" ht="16.2" thickBot="1">
      <c r="A4" s="182" t="s">
        <v>443</v>
      </c>
      <c r="B4" s="88"/>
      <c r="C4" s="228"/>
      <c r="D4" s="229"/>
      <c r="E4" s="29"/>
    </row>
    <row r="5" spans="1:5" ht="15.6">
      <c r="A5" s="333" t="s">
        <v>183</v>
      </c>
      <c r="B5" s="409" t="s">
        <v>444</v>
      </c>
      <c r="C5" s="335"/>
      <c r="D5" s="336"/>
      <c r="E5" s="29"/>
    </row>
    <row r="6" spans="1:5" ht="15.6">
      <c r="A6" s="337" t="s">
        <v>185</v>
      </c>
      <c r="B6" s="1271" t="s">
        <v>1024</v>
      </c>
      <c r="C6" s="339" t="s">
        <v>445</v>
      </c>
      <c r="D6" s="340" t="s">
        <v>1025</v>
      </c>
      <c r="E6" s="29"/>
    </row>
    <row r="7" spans="1:5" ht="15.6">
      <c r="A7" s="341" t="s">
        <v>188</v>
      </c>
      <c r="B7" s="375">
        <v>2190</v>
      </c>
      <c r="C7" s="343" t="s">
        <v>1026</v>
      </c>
      <c r="D7" s="344"/>
      <c r="E7" s="29"/>
    </row>
    <row r="8" spans="1:5" ht="15.6">
      <c r="A8" s="321" t="s">
        <v>195</v>
      </c>
      <c r="B8" s="346"/>
      <c r="C8" s="322" t="s">
        <v>382</v>
      </c>
      <c r="D8" s="323" t="s">
        <v>201</v>
      </c>
      <c r="E8" s="29"/>
    </row>
    <row r="9" spans="1:5" ht="15.6">
      <c r="A9" s="347" t="s">
        <v>202</v>
      </c>
      <c r="B9" s="214" t="s">
        <v>195</v>
      </c>
      <c r="C9" s="325" t="s">
        <v>205</v>
      </c>
      <c r="D9" s="215" t="s">
        <v>204</v>
      </c>
      <c r="E9" s="29"/>
    </row>
    <row r="10" spans="1:5" ht="15.6">
      <c r="A10" s="247">
        <v>310000</v>
      </c>
      <c r="B10" s="248" t="s">
        <v>383</v>
      </c>
      <c r="C10" s="289"/>
      <c r="D10" s="410"/>
      <c r="E10" s="29"/>
    </row>
    <row r="11" spans="1:5" ht="15.6">
      <c r="A11" s="251">
        <v>312000</v>
      </c>
      <c r="B11" s="252" t="s">
        <v>384</v>
      </c>
      <c r="C11" s="506">
        <v>48.09</v>
      </c>
      <c r="D11" s="917"/>
      <c r="E11" s="29"/>
    </row>
    <row r="12" spans="1:5" ht="15.6">
      <c r="A12" s="253">
        <v>314200</v>
      </c>
      <c r="B12" s="73" t="s">
        <v>81</v>
      </c>
      <c r="C12" s="719"/>
      <c r="D12" s="919"/>
      <c r="E12" s="29"/>
    </row>
    <row r="13" spans="1:5" ht="15.6">
      <c r="A13" s="253">
        <v>316100</v>
      </c>
      <c r="B13" s="73" t="s">
        <v>82</v>
      </c>
      <c r="C13" s="719"/>
      <c r="D13" s="919"/>
      <c r="E13" s="29"/>
    </row>
    <row r="14" spans="1:5" ht="15.6">
      <c r="A14" s="188" t="s">
        <v>83</v>
      </c>
      <c r="B14" s="73" t="s">
        <v>446</v>
      </c>
      <c r="C14" s="719">
        <f>SUM(C11:C13)</f>
        <v>48.09</v>
      </c>
      <c r="D14" s="919">
        <f>SUM(D11:D13)</f>
        <v>0</v>
      </c>
      <c r="E14" s="29"/>
    </row>
    <row r="15" spans="1:5" ht="15.6">
      <c r="A15" s="326" t="s">
        <v>386</v>
      </c>
      <c r="B15" s="327"/>
      <c r="C15" s="920"/>
      <c r="D15" s="921"/>
      <c r="E15" s="29"/>
    </row>
    <row r="16" spans="1:5" ht="15.6">
      <c r="A16" s="328">
        <v>320000</v>
      </c>
      <c r="B16" s="329" t="s">
        <v>387</v>
      </c>
      <c r="C16" s="503"/>
      <c r="D16" s="934"/>
      <c r="E16" s="29"/>
    </row>
    <row r="17" spans="1:5" ht="15.6">
      <c r="A17" s="251"/>
      <c r="B17" s="252"/>
      <c r="C17" s="506"/>
      <c r="D17" s="917"/>
      <c r="E17" s="29"/>
    </row>
    <row r="18" spans="1:5" ht="15.6">
      <c r="A18" s="253"/>
      <c r="B18" s="73"/>
      <c r="C18" s="719"/>
      <c r="D18" s="919"/>
      <c r="E18" s="29"/>
    </row>
    <row r="19" spans="1:5" ht="15.6">
      <c r="A19" s="253"/>
      <c r="B19" s="73"/>
      <c r="C19" s="719"/>
      <c r="D19" s="919"/>
      <c r="E19" s="29"/>
    </row>
    <row r="20" spans="1:5" ht="15.6">
      <c r="A20" s="189" t="s">
        <v>83</v>
      </c>
      <c r="B20" s="73" t="s">
        <v>423</v>
      </c>
      <c r="C20" s="719">
        <f>SUM(C17:C19)</f>
        <v>0</v>
      </c>
      <c r="D20" s="919">
        <f>SUM(D17:D19)</f>
        <v>0</v>
      </c>
      <c r="E20" s="29"/>
    </row>
    <row r="21" spans="1:5" ht="15.6">
      <c r="A21" s="257">
        <v>330000</v>
      </c>
      <c r="B21" s="68" t="s">
        <v>95</v>
      </c>
      <c r="C21" s="920"/>
      <c r="D21" s="921"/>
      <c r="E21" s="29"/>
    </row>
    <row r="22" spans="1:5" ht="15.6">
      <c r="A22" s="331">
        <v>334000</v>
      </c>
      <c r="B22" s="332" t="s">
        <v>419</v>
      </c>
      <c r="C22" s="928"/>
      <c r="D22" s="935"/>
      <c r="E22" s="29"/>
    </row>
    <row r="23" spans="1:5" ht="15.6">
      <c r="A23" s="69"/>
      <c r="B23" s="71"/>
      <c r="C23" s="511"/>
      <c r="D23" s="518"/>
      <c r="E23" s="29"/>
    </row>
    <row r="24" spans="1:5" ht="15.6">
      <c r="A24" s="253"/>
      <c r="B24" s="73"/>
      <c r="C24" s="719"/>
      <c r="D24" s="919"/>
      <c r="E24" s="29"/>
    </row>
    <row r="25" spans="1:5" ht="15.6">
      <c r="A25" s="261">
        <v>335000</v>
      </c>
      <c r="B25" s="68" t="s">
        <v>102</v>
      </c>
      <c r="C25" s="920"/>
      <c r="D25" s="921"/>
      <c r="E25" s="29"/>
    </row>
    <row r="26" spans="1:5" ht="15.6">
      <c r="A26" s="69">
        <v>65</v>
      </c>
      <c r="B26" s="71" t="s">
        <v>105</v>
      </c>
      <c r="C26" s="511"/>
      <c r="D26" s="518"/>
      <c r="E26" s="29"/>
    </row>
    <row r="27" spans="1:5" ht="15.6">
      <c r="A27" s="253">
        <v>210</v>
      </c>
      <c r="B27" s="73" t="s">
        <v>111</v>
      </c>
      <c r="C27" s="719"/>
      <c r="D27" s="919"/>
      <c r="E27" s="29"/>
    </row>
    <row r="28" spans="1:5" ht="15.6">
      <c r="A28" s="253">
        <v>230</v>
      </c>
      <c r="B28" s="73" t="s">
        <v>112</v>
      </c>
      <c r="C28" s="719">
        <v>3200</v>
      </c>
      <c r="D28" s="919">
        <v>2000</v>
      </c>
      <c r="E28" s="29"/>
    </row>
    <row r="29" spans="1:5" ht="15.6">
      <c r="A29" s="253"/>
      <c r="B29" s="73"/>
      <c r="C29" s="719"/>
      <c r="D29" s="919"/>
      <c r="E29" s="29"/>
    </row>
    <row r="30" spans="1:5" ht="15.6">
      <c r="A30" s="189" t="s">
        <v>83</v>
      </c>
      <c r="B30" s="73" t="s">
        <v>447</v>
      </c>
      <c r="C30" s="719">
        <f>SUM(C22:C29)</f>
        <v>3200</v>
      </c>
      <c r="D30" s="919">
        <f>SUM(D22:D29)</f>
        <v>2000</v>
      </c>
      <c r="E30" s="29"/>
    </row>
    <row r="31" spans="1:5" ht="15.6">
      <c r="A31" s="188"/>
      <c r="B31" s="73"/>
      <c r="C31" s="719"/>
      <c r="D31" s="919"/>
      <c r="E31" s="29"/>
    </row>
    <row r="32" spans="1:5" ht="15.6">
      <c r="A32" s="261">
        <v>340000</v>
      </c>
      <c r="B32" s="68" t="s">
        <v>120</v>
      </c>
      <c r="C32" s="920"/>
      <c r="D32" s="921"/>
      <c r="E32" s="29"/>
    </row>
    <row r="33" spans="1:5" ht="15.6">
      <c r="A33" s="69"/>
      <c r="B33" s="71"/>
      <c r="C33" s="511"/>
      <c r="D33" s="518"/>
      <c r="E33" s="29"/>
    </row>
    <row r="34" spans="1:5" ht="15.6">
      <c r="A34" s="253"/>
      <c r="B34" s="73"/>
      <c r="C34" s="719"/>
      <c r="D34" s="919"/>
      <c r="E34" s="29"/>
    </row>
    <row r="35" spans="1:5" ht="15.6">
      <c r="A35" s="253"/>
      <c r="B35" s="73"/>
      <c r="C35" s="719"/>
      <c r="D35" s="919"/>
      <c r="E35" s="29"/>
    </row>
    <row r="36" spans="1:5" ht="15.6">
      <c r="A36" s="189" t="s">
        <v>83</v>
      </c>
      <c r="B36" s="73" t="s">
        <v>448</v>
      </c>
      <c r="C36" s="719">
        <f>SUM(C33:C35)</f>
        <v>0</v>
      </c>
      <c r="D36" s="919">
        <f>SUM(D33:D35)</f>
        <v>0</v>
      </c>
      <c r="E36" s="29"/>
    </row>
    <row r="37" spans="1:5" ht="15.6">
      <c r="A37" s="257">
        <v>360000</v>
      </c>
      <c r="B37" s="68" t="s">
        <v>162</v>
      </c>
      <c r="C37" s="920"/>
      <c r="D37" s="921"/>
      <c r="E37" s="29"/>
    </row>
    <row r="38" spans="1:5" ht="15.6">
      <c r="A38" s="69">
        <v>361000</v>
      </c>
      <c r="B38" s="71" t="s">
        <v>163</v>
      </c>
      <c r="C38" s="511"/>
      <c r="D38" s="518"/>
      <c r="E38" s="29"/>
    </row>
    <row r="39" spans="1:5" ht="12.9" customHeight="1">
      <c r="A39" s="253">
        <v>362000</v>
      </c>
      <c r="B39" s="73" t="s">
        <v>161</v>
      </c>
      <c r="C39" s="719"/>
      <c r="D39" s="919"/>
      <c r="E39" s="29"/>
    </row>
    <row r="40" spans="1:5" ht="15.6">
      <c r="A40" s="188"/>
      <c r="B40" s="73"/>
      <c r="C40" s="719"/>
      <c r="D40" s="919"/>
      <c r="E40" s="29"/>
    </row>
    <row r="41" spans="1:5" ht="15.6">
      <c r="A41" s="188" t="s">
        <v>83</v>
      </c>
      <c r="B41" s="73" t="s">
        <v>449</v>
      </c>
      <c r="C41" s="719">
        <f>SUM(C38:C40)</f>
        <v>0</v>
      </c>
      <c r="D41" s="919">
        <f>SUM(D38:D40)</f>
        <v>0</v>
      </c>
      <c r="E41" s="29"/>
    </row>
    <row r="42" spans="1:5" ht="15.6">
      <c r="A42" s="188"/>
      <c r="B42" s="73"/>
      <c r="C42" s="719"/>
      <c r="D42" s="919"/>
      <c r="E42" s="29"/>
    </row>
    <row r="43" spans="1:5" ht="15.6">
      <c r="A43" s="257">
        <v>370000</v>
      </c>
      <c r="B43" s="68" t="s">
        <v>398</v>
      </c>
      <c r="C43" s="920"/>
      <c r="D43" s="921"/>
      <c r="E43" s="29"/>
    </row>
    <row r="44" spans="1:5" ht="15.6">
      <c r="A44" s="69">
        <v>371010</v>
      </c>
      <c r="B44" s="71" t="s">
        <v>399</v>
      </c>
      <c r="C44" s="511"/>
      <c r="D44" s="518"/>
      <c r="E44" s="29"/>
    </row>
    <row r="45" spans="1:5" ht="15.6">
      <c r="A45" s="69"/>
      <c r="B45" s="71"/>
      <c r="C45" s="511"/>
      <c r="D45" s="518"/>
      <c r="E45" s="29"/>
    </row>
    <row r="46" spans="1:5" ht="15.6">
      <c r="A46" s="188" t="s">
        <v>83</v>
      </c>
      <c r="B46" s="73" t="s">
        <v>450</v>
      </c>
      <c r="C46" s="719">
        <f>SUM(C43:C45)</f>
        <v>0</v>
      </c>
      <c r="D46" s="919">
        <f>SUM(D43:D45)</f>
        <v>0</v>
      </c>
      <c r="E46" s="29"/>
    </row>
    <row r="47" spans="1:5" ht="15.6">
      <c r="A47" s="69"/>
      <c r="B47" s="71"/>
      <c r="C47" s="511"/>
      <c r="D47" s="518"/>
      <c r="E47" s="29"/>
    </row>
    <row r="48" spans="1:5" ht="15.6">
      <c r="A48" s="349">
        <v>380000</v>
      </c>
      <c r="B48" s="70" t="s">
        <v>451</v>
      </c>
      <c r="C48" s="511"/>
      <c r="D48" s="518"/>
      <c r="E48" s="29"/>
    </row>
    <row r="49" spans="1:5" ht="15.6">
      <c r="A49" s="69">
        <v>383000</v>
      </c>
      <c r="B49" s="71" t="s">
        <v>401</v>
      </c>
      <c r="C49" s="511"/>
      <c r="D49" s="518"/>
      <c r="E49" s="29"/>
    </row>
    <row r="50" spans="1:5" ht="15.6">
      <c r="A50" s="188"/>
      <c r="B50" s="73"/>
      <c r="C50" s="719"/>
      <c r="D50" s="919"/>
      <c r="E50" s="29"/>
    </row>
    <row r="51" spans="1:5" ht="15.6">
      <c r="A51" s="188" t="s">
        <v>83</v>
      </c>
      <c r="B51" s="73" t="s">
        <v>450</v>
      </c>
      <c r="C51" s="719">
        <f>SUM(C48:C50)</f>
        <v>0</v>
      </c>
      <c r="D51" s="919">
        <f>SUM(D48:D50)</f>
        <v>0</v>
      </c>
      <c r="E51" s="29"/>
    </row>
    <row r="52" spans="1:5" ht="16.2" thickBot="1">
      <c r="A52" s="189" t="s">
        <v>452</v>
      </c>
      <c r="B52" s="73"/>
      <c r="C52" s="922">
        <f>C14+C20+C30+C36+C41+C46+C51</f>
        <v>3248.09</v>
      </c>
      <c r="D52" s="938">
        <f>D14+D20+D30+D36+D41+D46+D51</f>
        <v>2000</v>
      </c>
      <c r="E52" s="29"/>
    </row>
    <row r="53" spans="1:5" ht="16.2" thickTop="1">
      <c r="A53" s="188"/>
      <c r="B53" s="73"/>
      <c r="C53" s="511"/>
      <c r="D53" s="518"/>
      <c r="E53" s="29"/>
    </row>
    <row r="54" spans="1:5" ht="15.6">
      <c r="A54" s="411" t="s">
        <v>184</v>
      </c>
      <c r="B54" s="202"/>
      <c r="C54" s="920"/>
      <c r="D54" s="921"/>
      <c r="E54" s="29"/>
    </row>
    <row r="55" spans="1:5" ht="15.6">
      <c r="A55" s="69">
        <v>411200500</v>
      </c>
      <c r="B55" s="634" t="s">
        <v>1043</v>
      </c>
      <c r="C55" s="511">
        <v>3459</v>
      </c>
      <c r="D55" s="518">
        <v>13100</v>
      </c>
      <c r="E55" s="29"/>
    </row>
    <row r="56" spans="1:5" ht="15.6">
      <c r="A56" s="253"/>
      <c r="B56" s="73"/>
      <c r="C56" s="719"/>
      <c r="D56" s="919"/>
      <c r="E56" s="29"/>
    </row>
    <row r="57" spans="1:5" ht="15.6">
      <c r="A57" s="253"/>
      <c r="B57" s="73"/>
      <c r="C57" s="719"/>
      <c r="D57" s="919"/>
      <c r="E57" s="29"/>
    </row>
    <row r="58" spans="1:5" ht="15.6">
      <c r="A58" s="189"/>
      <c r="B58" s="190"/>
      <c r="C58" s="719"/>
      <c r="D58" s="919"/>
      <c r="E58" s="29"/>
    </row>
    <row r="59" spans="1:5" ht="16.2" thickBot="1">
      <c r="A59" s="189" t="s">
        <v>453</v>
      </c>
      <c r="B59" s="190"/>
      <c r="C59" s="922">
        <f>SUM(C54:C58)</f>
        <v>3459</v>
      </c>
      <c r="D59" s="938">
        <f>SUM(D54:D58)</f>
        <v>13100</v>
      </c>
      <c r="E59" s="29"/>
    </row>
    <row r="60" spans="1:5" ht="16.2" thickTop="1">
      <c r="A60" s="412" t="s">
        <v>403</v>
      </c>
      <c r="B60" s="88"/>
      <c r="C60" s="88"/>
      <c r="D60" s="194"/>
      <c r="E60" s="29"/>
    </row>
    <row r="61" spans="1:5" ht="15.6">
      <c r="A61" s="167" t="s">
        <v>442</v>
      </c>
      <c r="B61" s="88"/>
      <c r="C61" s="88"/>
      <c r="D61" s="194"/>
      <c r="E61" s="29"/>
    </row>
    <row r="62" spans="1:5" ht="15.6">
      <c r="A62" s="88"/>
      <c r="B62" s="195" t="s">
        <v>454</v>
      </c>
      <c r="C62" s="88"/>
      <c r="D62" s="88"/>
      <c r="E62" s="29"/>
    </row>
    <row r="63" spans="1:5" ht="15.6">
      <c r="A63" s="223"/>
      <c r="B63" s="86"/>
      <c r="C63" s="86"/>
      <c r="D63" s="86"/>
      <c r="E63" s="29"/>
    </row>
    <row r="64" spans="1:5">
      <c r="A64" s="196"/>
      <c r="B64" s="197"/>
      <c r="C64" s="197"/>
      <c r="D64" s="197"/>
    </row>
  </sheetData>
  <phoneticPr fontId="0" type="noConversion"/>
  <pageMargins left="0.5" right="0.5" top="0" bottom="0" header="0.5" footer="0.5"/>
  <pageSetup paperSize="5"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63"/>
  <sheetViews>
    <sheetView topLeftCell="A19" workbookViewId="0">
      <selection activeCell="B38" sqref="B38"/>
    </sheetView>
  </sheetViews>
  <sheetFormatPr defaultRowHeight="15"/>
  <cols>
    <col min="1" max="1" width="59.6328125" customWidth="1"/>
    <col min="2" max="2" width="20.81640625" customWidth="1"/>
  </cols>
  <sheetData>
    <row r="1" spans="1:2" ht="17.399999999999999">
      <c r="A1" s="1303" t="s">
        <v>781</v>
      </c>
      <c r="B1" s="1303"/>
    </row>
    <row r="2" spans="1:2" ht="17.399999999999999">
      <c r="A2" s="1133"/>
    </row>
    <row r="3" spans="1:2" ht="15" customHeight="1">
      <c r="A3" s="1303" t="s">
        <v>782</v>
      </c>
      <c r="B3" s="1303"/>
    </row>
    <row r="4" spans="1:2">
      <c r="A4" s="527"/>
    </row>
    <row r="5" spans="1:2" ht="18" thickBot="1">
      <c r="A5" s="1326" t="s">
        <v>783</v>
      </c>
      <c r="B5" s="1326"/>
    </row>
    <row r="6" spans="1:2">
      <c r="A6" s="527"/>
    </row>
    <row r="7" spans="1:2">
      <c r="A7" s="1137" t="s">
        <v>784</v>
      </c>
      <c r="B7" s="1240"/>
    </row>
    <row r="8" spans="1:2">
      <c r="A8" s="1137" t="s">
        <v>785</v>
      </c>
      <c r="B8" s="1241"/>
    </row>
    <row r="9" spans="1:2">
      <c r="A9" s="1137" t="s">
        <v>786</v>
      </c>
      <c r="B9" s="1241"/>
    </row>
    <row r="10" spans="1:2">
      <c r="A10" s="1137" t="s">
        <v>787</v>
      </c>
      <c r="B10" s="1241"/>
    </row>
    <row r="11" spans="1:2">
      <c r="A11" s="1137" t="s">
        <v>788</v>
      </c>
      <c r="B11" s="1241"/>
    </row>
    <row r="12" spans="1:2">
      <c r="A12" s="1137" t="s">
        <v>789</v>
      </c>
      <c r="B12" s="1241"/>
    </row>
    <row r="13" spans="1:2">
      <c r="A13" s="1137" t="s">
        <v>790</v>
      </c>
      <c r="B13" s="1240"/>
    </row>
    <row r="14" spans="1:2" ht="19.95" customHeight="1">
      <c r="A14" s="1328"/>
      <c r="B14" s="1328"/>
    </row>
    <row r="15" spans="1:2" ht="17.399999999999999" customHeight="1">
      <c r="A15" s="1137" t="s">
        <v>791</v>
      </c>
      <c r="B15" s="1241"/>
    </row>
    <row r="16" spans="1:2" ht="30" customHeight="1">
      <c r="A16" s="1328"/>
      <c r="B16" s="1328"/>
    </row>
    <row r="17" spans="1:2">
      <c r="A17" s="1137" t="s">
        <v>792</v>
      </c>
      <c r="B17" s="1241"/>
    </row>
    <row r="18" spans="1:2">
      <c r="A18" s="1137" t="s">
        <v>793</v>
      </c>
      <c r="B18" s="1241"/>
    </row>
    <row r="19" spans="1:2">
      <c r="A19" s="1137" t="s">
        <v>794</v>
      </c>
      <c r="B19" s="1241"/>
    </row>
    <row r="20" spans="1:2">
      <c r="A20" s="1137" t="s">
        <v>795</v>
      </c>
      <c r="B20" s="1240"/>
    </row>
    <row r="21" spans="1:2">
      <c r="A21" s="1137"/>
      <c r="B21" s="1137"/>
    </row>
    <row r="22" spans="1:2">
      <c r="A22" s="1137"/>
      <c r="B22" s="1137"/>
    </row>
    <row r="23" spans="1:2">
      <c r="A23" s="1137"/>
      <c r="B23" s="1137"/>
    </row>
    <row r="24" spans="1:2">
      <c r="A24" s="1137"/>
      <c r="B24" s="1137"/>
    </row>
    <row r="25" spans="1:2" ht="30" customHeight="1" thickBot="1">
      <c r="A25" s="1329"/>
      <c r="B25" s="1329"/>
    </row>
    <row r="26" spans="1:2" ht="15.6" thickTop="1">
      <c r="A26" s="1330"/>
      <c r="B26" s="1330"/>
    </row>
    <row r="27" spans="1:2" ht="18.600000000000001" customHeight="1" thickBot="1">
      <c r="A27" s="1325" t="s">
        <v>941</v>
      </c>
      <c r="B27" s="1325"/>
    </row>
    <row r="28" spans="1:2" ht="16.2" customHeight="1">
      <c r="A28" s="1137" t="s">
        <v>796</v>
      </c>
      <c r="B28" s="1264" t="s">
        <v>999</v>
      </c>
    </row>
    <row r="29" spans="1:2">
      <c r="A29" s="1137" t="s">
        <v>797</v>
      </c>
      <c r="B29" s="1265" t="s">
        <v>1000</v>
      </c>
    </row>
    <row r="30" spans="1:2">
      <c r="A30" s="1137" t="s">
        <v>786</v>
      </c>
      <c r="B30" s="1266">
        <v>1909</v>
      </c>
    </row>
    <row r="31" spans="1:2">
      <c r="A31" s="1137" t="s">
        <v>787</v>
      </c>
      <c r="B31" s="1266">
        <v>932</v>
      </c>
    </row>
    <row r="32" spans="1:2">
      <c r="A32" s="1137" t="s">
        <v>798</v>
      </c>
      <c r="B32" s="1265" t="s">
        <v>1001</v>
      </c>
    </row>
    <row r="33" spans="1:2">
      <c r="A33" s="1137" t="s">
        <v>799</v>
      </c>
      <c r="B33" s="1266">
        <v>1859</v>
      </c>
    </row>
    <row r="34" spans="1:2">
      <c r="A34" s="1137" t="s">
        <v>800</v>
      </c>
      <c r="B34" s="1265" t="s">
        <v>1002</v>
      </c>
    </row>
    <row r="35" spans="1:2">
      <c r="A35" s="1137" t="s">
        <v>801</v>
      </c>
      <c r="B35" s="1266">
        <v>1</v>
      </c>
    </row>
    <row r="36" spans="1:2">
      <c r="A36" s="1137" t="s">
        <v>795</v>
      </c>
      <c r="B36" s="1266">
        <v>10</v>
      </c>
    </row>
    <row r="37" spans="1:2">
      <c r="A37" s="1137" t="s">
        <v>802</v>
      </c>
      <c r="B37" s="1265" t="s">
        <v>1003</v>
      </c>
    </row>
    <row r="38" spans="1:2">
      <c r="A38" s="1137" t="s">
        <v>803</v>
      </c>
      <c r="B38" s="1241"/>
    </row>
    <row r="39" spans="1:2">
      <c r="A39" s="1137" t="s">
        <v>804</v>
      </c>
      <c r="B39" s="1241">
        <v>834</v>
      </c>
    </row>
    <row r="40" spans="1:2">
      <c r="A40" s="1138" t="s">
        <v>805</v>
      </c>
      <c r="B40" s="1241">
        <v>31.42</v>
      </c>
    </row>
    <row r="41" spans="1:2">
      <c r="A41" s="1137" t="s">
        <v>806</v>
      </c>
      <c r="B41" s="1241">
        <v>22.14</v>
      </c>
    </row>
    <row r="42" spans="1:2">
      <c r="A42" s="1137"/>
      <c r="B42" s="1137"/>
    </row>
    <row r="43" spans="1:2">
      <c r="A43" s="1137"/>
      <c r="B43" s="1137"/>
    </row>
    <row r="44" spans="1:2">
      <c r="A44" s="527"/>
    </row>
    <row r="45" spans="1:2">
      <c r="A45" s="527"/>
    </row>
    <row r="46" spans="1:2">
      <c r="A46" s="527"/>
    </row>
    <row r="47" spans="1:2">
      <c r="A47" s="527"/>
    </row>
    <row r="48" spans="1:2">
      <c r="A48" s="527"/>
    </row>
    <row r="49" spans="1:2">
      <c r="A49" s="527"/>
    </row>
    <row r="50" spans="1:2">
      <c r="B50" s="527"/>
    </row>
    <row r="63" spans="1:2">
      <c r="A63" s="1321" t="s">
        <v>807</v>
      </c>
      <c r="B63" s="1327"/>
    </row>
  </sheetData>
  <mergeCells count="9">
    <mergeCell ref="A27:B27"/>
    <mergeCell ref="A5:B5"/>
    <mergeCell ref="A63:B63"/>
    <mergeCell ref="A3:B3"/>
    <mergeCell ref="A1:B1"/>
    <mergeCell ref="A14:B14"/>
    <mergeCell ref="A16:B16"/>
    <mergeCell ref="A25:B25"/>
    <mergeCell ref="A26:B26"/>
  </mergeCells>
  <pageMargins left="0.7" right="0.7" top="0.75" bottom="0.75" header="0.3" footer="0.3"/>
  <pageSetup paperSize="5" scale="7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Normal="100" workbookViewId="0">
      <pane xSplit="1" ySplit="9" topLeftCell="B45" activePane="bottomRight" state="frozen"/>
      <selection pane="topRight" activeCell="B1" sqref="B1"/>
      <selection pane="bottomLeft" activeCell="A10" sqref="A10"/>
      <selection pane="bottomRight" activeCell="B54" sqref="B54"/>
    </sheetView>
  </sheetViews>
  <sheetFormatPr defaultColWidth="6.81640625" defaultRowHeight="15"/>
  <cols>
    <col min="1" max="1" width="10" customWidth="1"/>
    <col min="2" max="2" width="35.54296875" customWidth="1"/>
    <col min="3" max="4" width="15.81640625" customWidth="1"/>
  </cols>
  <sheetData>
    <row r="1" spans="1:5" ht="16.2" thickBot="1">
      <c r="A1" s="264"/>
    </row>
    <row r="2" spans="1:5" ht="15.6">
      <c r="A2" s="224" t="s">
        <v>377</v>
      </c>
      <c r="B2" s="225"/>
      <c r="C2" s="225"/>
      <c r="D2" s="226"/>
      <c r="E2" s="29"/>
    </row>
    <row r="3" spans="1:5" ht="15.6">
      <c r="A3" s="227" t="s">
        <v>378</v>
      </c>
      <c r="B3" s="228"/>
      <c r="C3" s="228"/>
      <c r="D3" s="229"/>
      <c r="E3" s="29"/>
    </row>
    <row r="4" spans="1:5" ht="16.2" thickBot="1">
      <c r="A4" s="182" t="s">
        <v>443</v>
      </c>
      <c r="B4" s="88"/>
      <c r="C4" s="228"/>
      <c r="D4" s="229"/>
      <c r="E4" s="29"/>
    </row>
    <row r="5" spans="1:5" ht="15.6">
      <c r="A5" s="333" t="s">
        <v>183</v>
      </c>
      <c r="B5" s="409" t="s">
        <v>444</v>
      </c>
      <c r="C5" s="335"/>
      <c r="D5" s="336"/>
      <c r="E5" s="29"/>
    </row>
    <row r="6" spans="1:5" ht="15.6">
      <c r="A6" s="337" t="s">
        <v>185</v>
      </c>
      <c r="B6" s="1271" t="s">
        <v>1027</v>
      </c>
      <c r="C6" s="339" t="str">
        <f>'Page 31-2190'!C6</f>
        <v>City/Town County of:___________</v>
      </c>
      <c r="D6" s="340" t="s">
        <v>1025</v>
      </c>
      <c r="E6" s="29"/>
    </row>
    <row r="7" spans="1:5" ht="15.6">
      <c r="A7" s="341" t="s">
        <v>188</v>
      </c>
      <c r="B7" s="375">
        <v>2350</v>
      </c>
      <c r="C7" s="343" t="str">
        <f>'Page 31-2190'!C7</f>
        <v>Fiscal Year: __2015-2016________</v>
      </c>
      <c r="D7" s="344"/>
      <c r="E7" s="29"/>
    </row>
    <row r="8" spans="1:5" ht="15.6">
      <c r="A8" s="321" t="s">
        <v>195</v>
      </c>
      <c r="B8" s="346"/>
      <c r="C8" s="322" t="s">
        <v>382</v>
      </c>
      <c r="D8" s="323" t="s">
        <v>201</v>
      </c>
      <c r="E8" s="29"/>
    </row>
    <row r="9" spans="1:5" ht="15.6">
      <c r="A9" s="347" t="s">
        <v>202</v>
      </c>
      <c r="B9" s="214" t="s">
        <v>195</v>
      </c>
      <c r="C9" s="325" t="s">
        <v>205</v>
      </c>
      <c r="D9" s="215" t="s">
        <v>204</v>
      </c>
      <c r="E9" s="29"/>
    </row>
    <row r="10" spans="1:5" ht="15.6">
      <c r="A10" s="247">
        <v>310000</v>
      </c>
      <c r="B10" s="248" t="s">
        <v>383</v>
      </c>
      <c r="C10" s="289"/>
      <c r="D10" s="410"/>
      <c r="E10" s="29"/>
    </row>
    <row r="11" spans="1:5" ht="15.6">
      <c r="A11" s="328"/>
      <c r="B11" s="1280"/>
      <c r="C11" s="292"/>
      <c r="D11" s="1279"/>
      <c r="E11" s="29"/>
    </row>
    <row r="12" spans="1:5" ht="15.6">
      <c r="A12" s="251">
        <v>312000</v>
      </c>
      <c r="B12" s="252" t="s">
        <v>384</v>
      </c>
      <c r="C12" s="506"/>
      <c r="D12" s="917"/>
      <c r="E12" s="29"/>
    </row>
    <row r="13" spans="1:5" ht="15.6">
      <c r="A13" s="253">
        <v>314200</v>
      </c>
      <c r="B13" s="73" t="s">
        <v>81</v>
      </c>
      <c r="C13" s="719"/>
      <c r="D13" s="919"/>
      <c r="E13" s="29"/>
    </row>
    <row r="14" spans="1:5" ht="15.6">
      <c r="A14" s="253">
        <v>316100</v>
      </c>
      <c r="B14" s="73" t="s">
        <v>82</v>
      </c>
      <c r="C14" s="719"/>
      <c r="D14" s="919"/>
      <c r="E14" s="29"/>
    </row>
    <row r="15" spans="1:5" ht="15.6">
      <c r="A15" s="188" t="s">
        <v>83</v>
      </c>
      <c r="B15" s="73" t="s">
        <v>446</v>
      </c>
      <c r="C15" s="719">
        <f>SUM(C12:C14)</f>
        <v>0</v>
      </c>
      <c r="D15" s="919"/>
      <c r="E15" s="29"/>
    </row>
    <row r="16" spans="1:5" ht="15.6">
      <c r="A16" s="326" t="s">
        <v>386</v>
      </c>
      <c r="B16" s="327"/>
      <c r="C16" s="920"/>
      <c r="D16" s="921"/>
      <c r="E16" s="29"/>
    </row>
    <row r="17" spans="1:5" ht="15.6">
      <c r="A17" s="328">
        <v>320000</v>
      </c>
      <c r="B17" s="329" t="s">
        <v>387</v>
      </c>
      <c r="C17" s="503"/>
      <c r="D17" s="934"/>
      <c r="E17" s="29"/>
    </row>
    <row r="18" spans="1:5" ht="15.6">
      <c r="A18" s="251"/>
      <c r="B18" s="252"/>
      <c r="C18" s="506"/>
      <c r="D18" s="917"/>
      <c r="E18" s="29"/>
    </row>
    <row r="19" spans="1:5" ht="15.6">
      <c r="A19" s="253"/>
      <c r="B19" s="73"/>
      <c r="C19" s="719"/>
      <c r="D19" s="919"/>
      <c r="E19" s="29"/>
    </row>
    <row r="20" spans="1:5" ht="15.6">
      <c r="A20" s="253"/>
      <c r="B20" s="73"/>
      <c r="C20" s="719"/>
      <c r="D20" s="919"/>
      <c r="E20" s="29"/>
    </row>
    <row r="21" spans="1:5" ht="15.6">
      <c r="A21" s="189" t="s">
        <v>83</v>
      </c>
      <c r="B21" s="73" t="s">
        <v>423</v>
      </c>
      <c r="C21" s="719">
        <f>SUM(C18:C20)</f>
        <v>0</v>
      </c>
      <c r="D21" s="919">
        <f>SUM(D18:D20)</f>
        <v>0</v>
      </c>
      <c r="E21" s="29"/>
    </row>
    <row r="22" spans="1:5" ht="15.6">
      <c r="A22" s="257">
        <v>330000</v>
      </c>
      <c r="B22" s="68" t="s">
        <v>95</v>
      </c>
      <c r="C22" s="920"/>
      <c r="D22" s="921"/>
      <c r="E22" s="29"/>
    </row>
    <row r="23" spans="1:5" ht="15.6">
      <c r="A23" s="331">
        <v>334000</v>
      </c>
      <c r="B23" s="332" t="s">
        <v>419</v>
      </c>
      <c r="C23" s="928"/>
      <c r="D23" s="935"/>
      <c r="E23" s="29"/>
    </row>
    <row r="24" spans="1:5" ht="15.6">
      <c r="A24" s="69"/>
      <c r="B24" s="71"/>
      <c r="C24" s="511"/>
      <c r="D24" s="518"/>
      <c r="E24" s="29"/>
    </row>
    <row r="25" spans="1:5" ht="15.6">
      <c r="A25" s="253"/>
      <c r="B25" s="73"/>
      <c r="C25" s="719"/>
      <c r="D25" s="919"/>
      <c r="E25" s="29"/>
    </row>
    <row r="26" spans="1:5" ht="15.6">
      <c r="A26" s="261">
        <v>335000</v>
      </c>
      <c r="B26" s="68" t="s">
        <v>102</v>
      </c>
      <c r="C26" s="920"/>
      <c r="D26" s="921"/>
      <c r="E26" s="29"/>
    </row>
    <row r="27" spans="1:5" ht="15.6">
      <c r="A27" s="69">
        <v>65</v>
      </c>
      <c r="B27" s="71" t="s">
        <v>105</v>
      </c>
      <c r="C27" s="511"/>
      <c r="D27" s="518"/>
      <c r="E27" s="29"/>
    </row>
    <row r="28" spans="1:5" ht="15.6">
      <c r="A28" s="253">
        <v>210</v>
      </c>
      <c r="B28" s="73" t="s">
        <v>111</v>
      </c>
      <c r="C28" s="719"/>
      <c r="D28" s="919"/>
      <c r="E28" s="29"/>
    </row>
    <row r="29" spans="1:5" ht="15.6">
      <c r="A29" s="253">
        <v>230</v>
      </c>
      <c r="B29" s="73" t="s">
        <v>112</v>
      </c>
      <c r="C29" s="719"/>
      <c r="D29" s="919"/>
      <c r="E29" s="29"/>
    </row>
    <row r="30" spans="1:5" ht="15.6">
      <c r="A30" s="253"/>
      <c r="B30" s="73"/>
      <c r="C30" s="719"/>
      <c r="D30" s="919"/>
      <c r="E30" s="29"/>
    </row>
    <row r="31" spans="1:5" ht="15.6">
      <c r="A31" s="189" t="s">
        <v>83</v>
      </c>
      <c r="B31" s="73" t="s">
        <v>447</v>
      </c>
      <c r="C31" s="719">
        <f>SUM(C23:C30)</f>
        <v>0</v>
      </c>
      <c r="D31" s="919">
        <f>SUM(D23:D30)</f>
        <v>0</v>
      </c>
      <c r="E31" s="29"/>
    </row>
    <row r="32" spans="1:5" ht="15.6">
      <c r="A32" s="188"/>
      <c r="B32" s="73"/>
      <c r="C32" s="719"/>
      <c r="D32" s="919"/>
      <c r="E32" s="29"/>
    </row>
    <row r="33" spans="1:5" ht="15.6">
      <c r="A33" s="261">
        <v>340000</v>
      </c>
      <c r="B33" s="68" t="s">
        <v>120</v>
      </c>
      <c r="C33" s="920"/>
      <c r="D33" s="921"/>
      <c r="E33" s="29"/>
    </row>
    <row r="34" spans="1:5" ht="15.6">
      <c r="A34" s="69"/>
      <c r="B34" s="71"/>
      <c r="C34" s="511"/>
      <c r="D34" s="518"/>
      <c r="E34" s="29"/>
    </row>
    <row r="35" spans="1:5" ht="15.6">
      <c r="A35" s="253"/>
      <c r="B35" s="73"/>
      <c r="C35" s="719"/>
      <c r="D35" s="919"/>
      <c r="E35" s="29"/>
    </row>
    <row r="36" spans="1:5" ht="15.6">
      <c r="A36" s="253"/>
      <c r="B36" s="73"/>
      <c r="C36" s="719"/>
      <c r="D36" s="919"/>
      <c r="E36" s="29"/>
    </row>
    <row r="37" spans="1:5" ht="15.6">
      <c r="A37" s="189" t="s">
        <v>83</v>
      </c>
      <c r="B37" s="73" t="s">
        <v>448</v>
      </c>
      <c r="C37" s="719">
        <f>SUM(C34:C36)</f>
        <v>0</v>
      </c>
      <c r="D37" s="919">
        <f>SUM(D34:D36)</f>
        <v>0</v>
      </c>
      <c r="E37" s="29"/>
    </row>
    <row r="38" spans="1:5" ht="15.6">
      <c r="A38" s="257">
        <v>360000</v>
      </c>
      <c r="B38" s="68" t="s">
        <v>162</v>
      </c>
      <c r="C38" s="920"/>
      <c r="D38" s="921"/>
      <c r="E38" s="29"/>
    </row>
    <row r="39" spans="1:5" ht="15.6">
      <c r="A39" s="69">
        <v>361000</v>
      </c>
      <c r="B39" s="71" t="s">
        <v>163</v>
      </c>
      <c r="C39" s="511"/>
      <c r="D39" s="518"/>
      <c r="E39" s="29"/>
    </row>
    <row r="40" spans="1:5" ht="12.9" customHeight="1">
      <c r="A40" s="253">
        <v>362000</v>
      </c>
      <c r="B40" s="73" t="s">
        <v>161</v>
      </c>
      <c r="C40" s="719"/>
      <c r="D40" s="919"/>
      <c r="E40" s="29"/>
    </row>
    <row r="41" spans="1:5" ht="15.6">
      <c r="A41" s="188"/>
      <c r="B41" s="73"/>
      <c r="C41" s="719"/>
      <c r="D41" s="919"/>
      <c r="E41" s="29"/>
    </row>
    <row r="42" spans="1:5" ht="15.6">
      <c r="A42" s="188" t="s">
        <v>83</v>
      </c>
      <c r="B42" s="73" t="s">
        <v>449</v>
      </c>
      <c r="C42" s="719">
        <f>SUM(C39:C41)</f>
        <v>0</v>
      </c>
      <c r="D42" s="919">
        <f>SUM(D39:D41)</f>
        <v>0</v>
      </c>
      <c r="E42" s="29"/>
    </row>
    <row r="43" spans="1:5" ht="15.6">
      <c r="A43" s="188"/>
      <c r="B43" s="73"/>
      <c r="C43" s="719"/>
      <c r="D43" s="919"/>
      <c r="E43" s="29"/>
    </row>
    <row r="44" spans="1:5" ht="15.6">
      <c r="A44" s="257">
        <v>370000</v>
      </c>
      <c r="B44" s="68" t="s">
        <v>398</v>
      </c>
      <c r="C44" s="920"/>
      <c r="D44" s="921"/>
      <c r="E44" s="29"/>
    </row>
    <row r="45" spans="1:5" ht="15.6">
      <c r="A45" s="69">
        <v>371010</v>
      </c>
      <c r="B45" s="71" t="s">
        <v>399</v>
      </c>
      <c r="C45" s="511"/>
      <c r="D45" s="518"/>
      <c r="E45" s="29"/>
    </row>
    <row r="46" spans="1:5" ht="15.6">
      <c r="A46" s="69"/>
      <c r="B46" s="71"/>
      <c r="C46" s="511"/>
      <c r="D46" s="518"/>
      <c r="E46" s="29"/>
    </row>
    <row r="47" spans="1:5" ht="15.6">
      <c r="A47" s="188" t="s">
        <v>83</v>
      </c>
      <c r="B47" s="73" t="s">
        <v>450</v>
      </c>
      <c r="C47" s="719">
        <f>SUM(C44:C46)</f>
        <v>0</v>
      </c>
      <c r="D47" s="919">
        <f>SUM(D44:D46)</f>
        <v>0</v>
      </c>
      <c r="E47" s="29"/>
    </row>
    <row r="48" spans="1:5" ht="15.6">
      <c r="A48" s="69"/>
      <c r="B48" s="71"/>
      <c r="C48" s="511"/>
      <c r="D48" s="518"/>
      <c r="E48" s="29"/>
    </row>
    <row r="49" spans="1:5" ht="15.6">
      <c r="A49" s="349">
        <v>380000</v>
      </c>
      <c r="B49" s="70" t="s">
        <v>451</v>
      </c>
      <c r="C49" s="511"/>
      <c r="D49" s="518"/>
      <c r="E49" s="29"/>
    </row>
    <row r="50" spans="1:5" ht="15.6">
      <c r="A50" s="69">
        <v>383000</v>
      </c>
      <c r="B50" s="71" t="s">
        <v>401</v>
      </c>
      <c r="C50" s="511"/>
      <c r="D50" s="518"/>
      <c r="E50" s="29"/>
    </row>
    <row r="51" spans="1:5" ht="15.6">
      <c r="A51" s="188"/>
      <c r="B51" s="73"/>
      <c r="C51" s="719"/>
      <c r="D51" s="919"/>
      <c r="E51" s="29"/>
    </row>
    <row r="52" spans="1:5" ht="15.6">
      <c r="A52" s="188" t="s">
        <v>83</v>
      </c>
      <c r="B52" s="73" t="s">
        <v>450</v>
      </c>
      <c r="C52" s="719">
        <f>SUM(C49:C51)</f>
        <v>0</v>
      </c>
      <c r="D52" s="919">
        <f>SUM(D49:D51)</f>
        <v>0</v>
      </c>
      <c r="E52" s="29"/>
    </row>
    <row r="53" spans="1:5" ht="16.2" thickBot="1">
      <c r="A53" s="189" t="s">
        <v>452</v>
      </c>
      <c r="B53" s="73"/>
      <c r="C53" s="922">
        <f>C15+C21+C31+C37+C42+C47+C52</f>
        <v>0</v>
      </c>
      <c r="D53" s="938">
        <f>D15+D21+D31+D37+D42+D47+D52</f>
        <v>0</v>
      </c>
      <c r="E53" s="29"/>
    </row>
    <row r="54" spans="1:5" ht="16.2" thickTop="1">
      <c r="A54" s="188"/>
      <c r="B54" s="73"/>
      <c r="C54" s="511"/>
      <c r="D54" s="518"/>
      <c r="E54" s="29"/>
    </row>
    <row r="55" spans="1:5" ht="15.6">
      <c r="A55" s="411" t="s">
        <v>184</v>
      </c>
      <c r="B55" s="202"/>
      <c r="C55" s="920"/>
      <c r="D55" s="921"/>
      <c r="E55" s="29"/>
    </row>
    <row r="56" spans="1:5" ht="15.6">
      <c r="A56" s="69">
        <v>410130100</v>
      </c>
      <c r="B56" s="634" t="s">
        <v>1074</v>
      </c>
      <c r="C56" s="511">
        <v>189.77</v>
      </c>
      <c r="D56" s="518"/>
      <c r="E56" s="29"/>
    </row>
    <row r="57" spans="1:5" ht="15.6">
      <c r="A57" s="253">
        <v>410130210</v>
      </c>
      <c r="B57" s="60" t="s">
        <v>1075</v>
      </c>
      <c r="C57" s="719">
        <v>175</v>
      </c>
      <c r="D57" s="919"/>
      <c r="E57" s="29"/>
    </row>
    <row r="58" spans="1:5" ht="15.6">
      <c r="A58" s="253">
        <v>410130370</v>
      </c>
      <c r="B58" s="60" t="s">
        <v>1076</v>
      </c>
      <c r="C58" s="719">
        <v>1149.48</v>
      </c>
      <c r="D58" s="919"/>
      <c r="E58" s="29"/>
    </row>
    <row r="59" spans="1:5" ht="15.6">
      <c r="A59" s="189"/>
      <c r="B59" s="190"/>
      <c r="C59" s="719"/>
      <c r="D59" s="919"/>
      <c r="E59" s="29"/>
    </row>
    <row r="60" spans="1:5" ht="16.2" thickBot="1">
      <c r="A60" s="189" t="s">
        <v>453</v>
      </c>
      <c r="B60" s="190"/>
      <c r="C60" s="922">
        <f>SUM(C55:C59)</f>
        <v>1514.25</v>
      </c>
      <c r="D60" s="938"/>
      <c r="E60" s="29"/>
    </row>
    <row r="61" spans="1:5" ht="16.2" thickTop="1">
      <c r="A61" s="412" t="s">
        <v>403</v>
      </c>
      <c r="B61" s="88"/>
      <c r="C61" s="88"/>
      <c r="D61" s="194"/>
      <c r="E61" s="29"/>
    </row>
    <row r="62" spans="1:5" ht="15.6">
      <c r="A62" s="167" t="s">
        <v>442</v>
      </c>
      <c r="B62" s="88"/>
      <c r="C62" s="88"/>
      <c r="D62" s="194"/>
      <c r="E62" s="29"/>
    </row>
    <row r="63" spans="1:5" ht="15.6">
      <c r="A63" s="88"/>
      <c r="B63" s="195" t="s">
        <v>454</v>
      </c>
      <c r="C63" s="88"/>
      <c r="D63" s="88"/>
      <c r="E63" s="29"/>
    </row>
    <row r="64" spans="1:5" ht="15.6">
      <c r="A64" s="223"/>
      <c r="B64" s="86"/>
      <c r="C64" s="86"/>
      <c r="D64" s="86"/>
      <c r="E64" s="29"/>
    </row>
    <row r="65" spans="1:4">
      <c r="A65" s="196"/>
      <c r="B65" s="197"/>
      <c r="C65" s="197"/>
      <c r="D65" s="197"/>
    </row>
  </sheetData>
  <pageMargins left="0.5" right="0.5" top="0" bottom="0" header="0.52" footer="0.5"/>
  <pageSetup paperSize="5" scale="9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pane xSplit="1" ySplit="9" topLeftCell="B49" activePane="bottomRight" state="frozen"/>
      <selection pane="topRight" activeCell="B1" sqref="B1"/>
      <selection pane="bottomLeft" activeCell="A10" sqref="A10"/>
      <selection pane="bottomRight" activeCell="D61" sqref="D61"/>
    </sheetView>
  </sheetViews>
  <sheetFormatPr defaultColWidth="6.81640625" defaultRowHeight="15"/>
  <cols>
    <col min="1" max="1" width="10" customWidth="1"/>
    <col min="2" max="2" width="35.54296875" customWidth="1"/>
    <col min="3" max="4" width="15.81640625" customWidth="1"/>
  </cols>
  <sheetData>
    <row r="1" spans="1:5" ht="16.2" thickBot="1">
      <c r="A1" s="264"/>
    </row>
    <row r="2" spans="1:5" ht="15.6">
      <c r="A2" s="224" t="s">
        <v>377</v>
      </c>
      <c r="B2" s="225"/>
      <c r="C2" s="225"/>
      <c r="D2" s="226"/>
      <c r="E2" s="29"/>
    </row>
    <row r="3" spans="1:5" ht="15.6">
      <c r="A3" s="227" t="s">
        <v>378</v>
      </c>
      <c r="B3" s="228"/>
      <c r="C3" s="228"/>
      <c r="D3" s="229"/>
      <c r="E3" s="29"/>
    </row>
    <row r="4" spans="1:5" ht="16.2" thickBot="1">
      <c r="A4" s="182" t="s">
        <v>443</v>
      </c>
      <c r="B4" s="88"/>
      <c r="C4" s="228"/>
      <c r="D4" s="229"/>
      <c r="E4" s="29"/>
    </row>
    <row r="5" spans="1:5" ht="15.6">
      <c r="A5" s="333" t="s">
        <v>183</v>
      </c>
      <c r="B5" s="409" t="s">
        <v>444</v>
      </c>
      <c r="C5" s="335"/>
      <c r="D5" s="336"/>
      <c r="E5" s="29"/>
    </row>
    <row r="6" spans="1:5" ht="15.6">
      <c r="A6" s="337" t="s">
        <v>185</v>
      </c>
      <c r="B6" s="1271" t="s">
        <v>1028</v>
      </c>
      <c r="C6" s="339" t="str">
        <f>'Page 31-2190'!C6</f>
        <v>City/Town County of:___________</v>
      </c>
      <c r="D6" s="340" t="s">
        <v>1025</v>
      </c>
      <c r="E6" s="29"/>
    </row>
    <row r="7" spans="1:5" ht="15.6">
      <c r="A7" s="341" t="s">
        <v>188</v>
      </c>
      <c r="B7" s="375">
        <v>2370</v>
      </c>
      <c r="C7" s="343" t="str">
        <f>'Page 31-2190'!C7</f>
        <v>Fiscal Year: __2015-2016________</v>
      </c>
      <c r="D7" s="344"/>
      <c r="E7" s="29"/>
    </row>
    <row r="8" spans="1:5" ht="15.6">
      <c r="A8" s="321" t="s">
        <v>195</v>
      </c>
      <c r="B8" s="346"/>
      <c r="C8" s="322" t="s">
        <v>382</v>
      </c>
      <c r="D8" s="323" t="s">
        <v>201</v>
      </c>
      <c r="E8" s="29"/>
    </row>
    <row r="9" spans="1:5" ht="15.6">
      <c r="A9" s="347" t="s">
        <v>202</v>
      </c>
      <c r="B9" s="214" t="s">
        <v>195</v>
      </c>
      <c r="C9" s="325" t="s">
        <v>205</v>
      </c>
      <c r="D9" s="215" t="s">
        <v>204</v>
      </c>
      <c r="E9" s="29"/>
    </row>
    <row r="10" spans="1:5" ht="15.6">
      <c r="A10" s="247">
        <v>310000</v>
      </c>
      <c r="B10" s="248" t="s">
        <v>383</v>
      </c>
      <c r="C10" s="289"/>
      <c r="D10" s="410"/>
      <c r="E10" s="29"/>
    </row>
    <row r="11" spans="1:5" ht="15.6">
      <c r="A11" s="251">
        <v>312000</v>
      </c>
      <c r="B11" s="252" t="s">
        <v>384</v>
      </c>
      <c r="C11" s="506">
        <v>56</v>
      </c>
      <c r="D11" s="917"/>
      <c r="E11" s="29"/>
    </row>
    <row r="12" spans="1:5" ht="15.6">
      <c r="A12" s="253">
        <v>314200</v>
      </c>
      <c r="B12" s="73" t="s">
        <v>81</v>
      </c>
      <c r="C12" s="719"/>
      <c r="D12" s="919"/>
      <c r="E12" s="29"/>
    </row>
    <row r="13" spans="1:5" ht="15.6">
      <c r="A13" s="253">
        <v>316100</v>
      </c>
      <c r="B13" s="73" t="s">
        <v>82</v>
      </c>
      <c r="C13" s="719"/>
      <c r="D13" s="919"/>
      <c r="E13" s="29"/>
    </row>
    <row r="14" spans="1:5" ht="15.6">
      <c r="A14" s="188" t="s">
        <v>83</v>
      </c>
      <c r="B14" s="73" t="s">
        <v>446</v>
      </c>
      <c r="C14" s="719">
        <f>SUM(C11:C13)</f>
        <v>56</v>
      </c>
      <c r="D14" s="919">
        <f>SUM(D11:D13)</f>
        <v>0</v>
      </c>
      <c r="E14" s="29"/>
    </row>
    <row r="15" spans="1:5" ht="15.6">
      <c r="A15" s="326" t="s">
        <v>386</v>
      </c>
      <c r="B15" s="327"/>
      <c r="C15" s="920"/>
      <c r="D15" s="921"/>
      <c r="E15" s="29"/>
    </row>
    <row r="16" spans="1:5" ht="15.6">
      <c r="A16" s="328">
        <v>320000</v>
      </c>
      <c r="B16" s="329" t="s">
        <v>387</v>
      </c>
      <c r="C16" s="503"/>
      <c r="D16" s="934"/>
      <c r="E16" s="29"/>
    </row>
    <row r="17" spans="1:5" ht="15.6">
      <c r="A17" s="251"/>
      <c r="B17" s="252"/>
      <c r="C17" s="506"/>
      <c r="D17" s="917"/>
      <c r="E17" s="29"/>
    </row>
    <row r="18" spans="1:5" ht="15.6">
      <c r="A18" s="253"/>
      <c r="B18" s="73"/>
      <c r="C18" s="719"/>
      <c r="D18" s="919"/>
      <c r="E18" s="29"/>
    </row>
    <row r="19" spans="1:5" ht="15.6">
      <c r="A19" s="253"/>
      <c r="B19" s="73"/>
      <c r="C19" s="719"/>
      <c r="D19" s="919"/>
      <c r="E19" s="29"/>
    </row>
    <row r="20" spans="1:5" ht="15.6">
      <c r="A20" s="189" t="s">
        <v>83</v>
      </c>
      <c r="B20" s="73" t="s">
        <v>423</v>
      </c>
      <c r="C20" s="719">
        <f>SUM(C17:C19)</f>
        <v>0</v>
      </c>
      <c r="D20" s="919">
        <f>SUM(D17:D19)</f>
        <v>0</v>
      </c>
      <c r="E20" s="29"/>
    </row>
    <row r="21" spans="1:5" ht="15.6">
      <c r="A21" s="257">
        <v>330000</v>
      </c>
      <c r="B21" s="68" t="s">
        <v>95</v>
      </c>
      <c r="C21" s="920"/>
      <c r="D21" s="921"/>
      <c r="E21" s="29"/>
    </row>
    <row r="22" spans="1:5" ht="15.6">
      <c r="A22" s="331">
        <v>334000</v>
      </c>
      <c r="B22" s="332" t="s">
        <v>419</v>
      </c>
      <c r="C22" s="928"/>
      <c r="D22" s="935"/>
      <c r="E22" s="29"/>
    </row>
    <row r="23" spans="1:5" ht="15.6">
      <c r="A23" s="69"/>
      <c r="B23" s="71"/>
      <c r="C23" s="511"/>
      <c r="D23" s="518"/>
      <c r="E23" s="29"/>
    </row>
    <row r="24" spans="1:5" ht="15.6">
      <c r="A24" s="253"/>
      <c r="B24" s="73"/>
      <c r="C24" s="719"/>
      <c r="D24" s="919"/>
      <c r="E24" s="29"/>
    </row>
    <row r="25" spans="1:5" ht="15.6">
      <c r="A25" s="261">
        <v>335000</v>
      </c>
      <c r="B25" s="68" t="s">
        <v>102</v>
      </c>
      <c r="C25" s="920"/>
      <c r="D25" s="921"/>
      <c r="E25" s="29"/>
    </row>
    <row r="26" spans="1:5" ht="15.6">
      <c r="A26" s="69">
        <v>65</v>
      </c>
      <c r="B26" s="71" t="s">
        <v>105</v>
      </c>
      <c r="C26" s="511"/>
      <c r="D26" s="518"/>
      <c r="E26" s="29"/>
    </row>
    <row r="27" spans="1:5" ht="15.6">
      <c r="A27" s="253">
        <v>210</v>
      </c>
      <c r="B27" s="73" t="s">
        <v>111</v>
      </c>
      <c r="C27" s="719"/>
      <c r="D27" s="919"/>
      <c r="E27" s="29"/>
    </row>
    <row r="28" spans="1:5" ht="15.6">
      <c r="A28" s="253">
        <v>230</v>
      </c>
      <c r="B28" s="73" t="s">
        <v>112</v>
      </c>
      <c r="C28" s="719">
        <v>3200</v>
      </c>
      <c r="D28" s="919">
        <v>3200</v>
      </c>
      <c r="E28" s="29"/>
    </row>
    <row r="29" spans="1:5" ht="15.6">
      <c r="A29" s="253"/>
      <c r="B29" s="73"/>
      <c r="C29" s="719"/>
      <c r="D29" s="919"/>
      <c r="E29" s="29"/>
    </row>
    <row r="30" spans="1:5" ht="15.6">
      <c r="A30" s="189" t="s">
        <v>83</v>
      </c>
      <c r="B30" s="73" t="s">
        <v>447</v>
      </c>
      <c r="C30" s="719">
        <f>SUM(C22:C29)</f>
        <v>3200</v>
      </c>
      <c r="D30" s="919">
        <f>SUM(D22:D29)</f>
        <v>3200</v>
      </c>
      <c r="E30" s="29"/>
    </row>
    <row r="31" spans="1:5" ht="15.6">
      <c r="A31" s="188"/>
      <c r="B31" s="73"/>
      <c r="C31" s="719"/>
      <c r="D31" s="919"/>
      <c r="E31" s="29"/>
    </row>
    <row r="32" spans="1:5" ht="15.6">
      <c r="A32" s="261">
        <v>340000</v>
      </c>
      <c r="B32" s="68" t="s">
        <v>120</v>
      </c>
      <c r="C32" s="920"/>
      <c r="D32" s="921"/>
      <c r="E32" s="29"/>
    </row>
    <row r="33" spans="1:5" ht="15.6">
      <c r="A33" s="69"/>
      <c r="B33" s="71"/>
      <c r="C33" s="511"/>
      <c r="D33" s="518"/>
      <c r="E33" s="29"/>
    </row>
    <row r="34" spans="1:5" ht="15.6">
      <c r="A34" s="253"/>
      <c r="B34" s="73"/>
      <c r="C34" s="719"/>
      <c r="D34" s="919"/>
      <c r="E34" s="29"/>
    </row>
    <row r="35" spans="1:5" ht="15.6">
      <c r="A35" s="253"/>
      <c r="B35" s="73"/>
      <c r="C35" s="719"/>
      <c r="D35" s="919"/>
      <c r="E35" s="29"/>
    </row>
    <row r="36" spans="1:5" ht="15.6">
      <c r="A36" s="189" t="s">
        <v>83</v>
      </c>
      <c r="B36" s="73" t="s">
        <v>448</v>
      </c>
      <c r="C36" s="719">
        <f>SUM(C33:C35)</f>
        <v>0</v>
      </c>
      <c r="D36" s="919">
        <f>SUM(D33:D35)</f>
        <v>0</v>
      </c>
      <c r="E36" s="29"/>
    </row>
    <row r="37" spans="1:5" ht="15.6">
      <c r="A37" s="257">
        <v>360000</v>
      </c>
      <c r="B37" s="68" t="s">
        <v>162</v>
      </c>
      <c r="C37" s="920"/>
      <c r="D37" s="921"/>
      <c r="E37" s="29"/>
    </row>
    <row r="38" spans="1:5" ht="15.6">
      <c r="A38" s="69">
        <v>361000</v>
      </c>
      <c r="B38" s="71" t="s">
        <v>163</v>
      </c>
      <c r="C38" s="511"/>
      <c r="D38" s="518"/>
      <c r="E38" s="29"/>
    </row>
    <row r="39" spans="1:5" ht="12.9" customHeight="1">
      <c r="A39" s="253">
        <v>362000</v>
      </c>
      <c r="B39" s="73" t="s">
        <v>161</v>
      </c>
      <c r="C39" s="719"/>
      <c r="D39" s="919"/>
      <c r="E39" s="29"/>
    </row>
    <row r="40" spans="1:5" ht="15.6">
      <c r="A40" s="188"/>
      <c r="B40" s="73"/>
      <c r="C40" s="719"/>
      <c r="D40" s="919"/>
      <c r="E40" s="29"/>
    </row>
    <row r="41" spans="1:5" ht="15.6">
      <c r="A41" s="188" t="s">
        <v>83</v>
      </c>
      <c r="B41" s="73" t="s">
        <v>449</v>
      </c>
      <c r="C41" s="719">
        <f>SUM(C38:C40)</f>
        <v>0</v>
      </c>
      <c r="D41" s="919">
        <f>SUM(D38:D40)</f>
        <v>0</v>
      </c>
      <c r="E41" s="29"/>
    </row>
    <row r="42" spans="1:5" ht="15.6">
      <c r="A42" s="188"/>
      <c r="B42" s="73"/>
      <c r="C42" s="719"/>
      <c r="D42" s="919"/>
      <c r="E42" s="29"/>
    </row>
    <row r="43" spans="1:5" ht="15.6">
      <c r="A43" s="257">
        <v>370000</v>
      </c>
      <c r="B43" s="68" t="s">
        <v>398</v>
      </c>
      <c r="C43" s="920"/>
      <c r="D43" s="921"/>
      <c r="E43" s="29"/>
    </row>
    <row r="44" spans="1:5" ht="15.6">
      <c r="A44" s="69">
        <v>371010</v>
      </c>
      <c r="B44" s="71" t="s">
        <v>399</v>
      </c>
      <c r="C44" s="511"/>
      <c r="D44" s="518"/>
      <c r="E44" s="29"/>
    </row>
    <row r="45" spans="1:5" ht="15.6">
      <c r="A45" s="69"/>
      <c r="B45" s="71"/>
      <c r="C45" s="511"/>
      <c r="D45" s="518"/>
      <c r="E45" s="29"/>
    </row>
    <row r="46" spans="1:5" ht="15.6">
      <c r="A46" s="188" t="s">
        <v>83</v>
      </c>
      <c r="B46" s="73" t="s">
        <v>450</v>
      </c>
      <c r="C46" s="719">
        <f>SUM(C43:C45)</f>
        <v>0</v>
      </c>
      <c r="D46" s="919">
        <f>SUM(D43:D45)</f>
        <v>0</v>
      </c>
      <c r="E46" s="29"/>
    </row>
    <row r="47" spans="1:5" ht="15.6">
      <c r="A47" s="69"/>
      <c r="B47" s="71"/>
      <c r="C47" s="511"/>
      <c r="D47" s="518"/>
      <c r="E47" s="29"/>
    </row>
    <row r="48" spans="1:5" ht="15.6">
      <c r="A48" s="349">
        <v>380000</v>
      </c>
      <c r="B48" s="70" t="s">
        <v>451</v>
      </c>
      <c r="C48" s="511"/>
      <c r="D48" s="518"/>
      <c r="E48" s="29"/>
    </row>
    <row r="49" spans="1:5" ht="15.6">
      <c r="A49" s="69">
        <v>383000</v>
      </c>
      <c r="B49" s="71" t="s">
        <v>401</v>
      </c>
      <c r="C49" s="511"/>
      <c r="D49" s="518"/>
      <c r="E49" s="29"/>
    </row>
    <row r="50" spans="1:5" ht="15.6">
      <c r="A50" s="188"/>
      <c r="B50" s="73"/>
      <c r="C50" s="719"/>
      <c r="D50" s="919"/>
      <c r="E50" s="29"/>
    </row>
    <row r="51" spans="1:5" ht="15.6">
      <c r="A51" s="188" t="s">
        <v>83</v>
      </c>
      <c r="B51" s="73" t="s">
        <v>450</v>
      </c>
      <c r="C51" s="719">
        <f>SUM(C48:C50)</f>
        <v>0</v>
      </c>
      <c r="D51" s="919">
        <f>SUM(D48:D50)</f>
        <v>0</v>
      </c>
      <c r="E51" s="29"/>
    </row>
    <row r="52" spans="1:5" ht="16.2" thickBot="1">
      <c r="A52" s="189" t="s">
        <v>452</v>
      </c>
      <c r="B52" s="73"/>
      <c r="C52" s="922">
        <f>C14+C20+C30+C36+C41+C46+C51</f>
        <v>3256</v>
      </c>
      <c r="D52" s="938">
        <f>D14+D20+D30+D36+D41+D46+D51</f>
        <v>3200</v>
      </c>
      <c r="E52" s="29"/>
    </row>
    <row r="53" spans="1:5" ht="16.2" thickTop="1">
      <c r="A53" s="188"/>
      <c r="B53" s="73"/>
      <c r="C53" s="511"/>
      <c r="D53" s="518"/>
      <c r="E53" s="29"/>
    </row>
    <row r="54" spans="1:5" ht="15.6">
      <c r="A54" s="411" t="s">
        <v>184</v>
      </c>
      <c r="B54" s="202"/>
      <c r="C54" s="920"/>
      <c r="D54" s="921"/>
      <c r="E54" s="29"/>
    </row>
    <row r="55" spans="1:5" ht="15.6">
      <c r="A55" s="69"/>
      <c r="B55" s="71"/>
      <c r="C55" s="511"/>
      <c r="D55" s="518"/>
      <c r="E55" s="29"/>
    </row>
    <row r="56" spans="1:5" ht="15.6">
      <c r="A56" s="253">
        <v>410200100</v>
      </c>
      <c r="B56" s="60" t="s">
        <v>1077</v>
      </c>
      <c r="C56" s="719">
        <v>0</v>
      </c>
      <c r="D56" s="919">
        <v>1500</v>
      </c>
      <c r="E56" s="29"/>
    </row>
    <row r="57" spans="1:5" ht="15.6">
      <c r="A57" s="253">
        <v>420100100</v>
      </c>
      <c r="B57" s="60" t="s">
        <v>1078</v>
      </c>
      <c r="C57" s="719">
        <v>0</v>
      </c>
      <c r="D57" s="919">
        <v>2500</v>
      </c>
      <c r="E57" s="29"/>
    </row>
    <row r="58" spans="1:5" ht="15.6">
      <c r="A58" s="253">
        <v>410500100</v>
      </c>
      <c r="B58" s="60" t="s">
        <v>1079</v>
      </c>
      <c r="C58" s="719">
        <v>5229.07</v>
      </c>
      <c r="D58" s="919">
        <v>8500</v>
      </c>
      <c r="E58" s="29"/>
    </row>
    <row r="59" spans="1:5" ht="15.6">
      <c r="A59" s="253">
        <v>430200100</v>
      </c>
      <c r="B59" s="60" t="s">
        <v>1080</v>
      </c>
      <c r="C59" s="719">
        <v>2149.85</v>
      </c>
      <c r="D59" s="919">
        <v>8500</v>
      </c>
      <c r="E59" s="29"/>
    </row>
    <row r="60" spans="1:5" ht="15.6">
      <c r="A60" s="189">
        <v>460400100</v>
      </c>
      <c r="B60" s="1281" t="s">
        <v>1081</v>
      </c>
      <c r="C60" s="719">
        <v>1420.16</v>
      </c>
      <c r="D60" s="919">
        <v>6500</v>
      </c>
      <c r="E60" s="29"/>
    </row>
    <row r="61" spans="1:5" ht="16.2" thickBot="1">
      <c r="A61" s="189" t="s">
        <v>453</v>
      </c>
      <c r="B61" s="190"/>
      <c r="C61" s="922">
        <f>SUM(C54:C60)</f>
        <v>8799.08</v>
      </c>
      <c r="D61" s="938">
        <f>SUM(D54:D60)</f>
        <v>27500</v>
      </c>
      <c r="E61" s="29"/>
    </row>
    <row r="62" spans="1:5" ht="16.2" thickTop="1">
      <c r="A62" s="412" t="s">
        <v>403</v>
      </c>
      <c r="B62" s="88"/>
      <c r="C62" s="88"/>
      <c r="D62" s="194"/>
      <c r="E62" s="29"/>
    </row>
    <row r="63" spans="1:5" ht="15.6">
      <c r="A63" s="167" t="s">
        <v>442</v>
      </c>
      <c r="B63" s="88"/>
      <c r="C63" s="88"/>
      <c r="D63" s="194"/>
      <c r="E63" s="29"/>
    </row>
    <row r="64" spans="1:5" ht="15.6">
      <c r="A64" s="88"/>
      <c r="B64" s="195" t="s">
        <v>454</v>
      </c>
      <c r="C64" s="88"/>
      <c r="D64" s="88"/>
      <c r="E64" s="29"/>
    </row>
    <row r="65" spans="1:5" ht="15.6">
      <c r="A65" s="223"/>
      <c r="B65" s="86"/>
      <c r="C65" s="86"/>
      <c r="D65" s="86"/>
      <c r="E65" s="29"/>
    </row>
    <row r="66" spans="1:5">
      <c r="A66" s="196"/>
      <c r="B66" s="197"/>
      <c r="C66" s="197"/>
      <c r="D66" s="197"/>
    </row>
  </sheetData>
  <pageMargins left="0.5" right="0.5" top="0" bottom="0" header="0.52" footer="0.5"/>
  <pageSetup paperSize="5" scale="9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zoomScaleNormal="100" workbookViewId="0">
      <pane xSplit="1" ySplit="9" topLeftCell="B46" activePane="bottomRight" state="frozen"/>
      <selection pane="topRight" activeCell="B1" sqref="B1"/>
      <selection pane="bottomLeft" activeCell="A10" sqref="A10"/>
      <selection pane="bottomRight" activeCell="D55" sqref="D55:D59"/>
    </sheetView>
  </sheetViews>
  <sheetFormatPr defaultColWidth="6.81640625" defaultRowHeight="15"/>
  <cols>
    <col min="1" max="1" width="10" customWidth="1"/>
    <col min="2" max="2" width="35.54296875" customWidth="1"/>
    <col min="3" max="4" width="15.81640625" customWidth="1"/>
  </cols>
  <sheetData>
    <row r="1" spans="1:5" ht="16.2" thickBot="1">
      <c r="A1" s="264"/>
    </row>
    <row r="2" spans="1:5" ht="15.6">
      <c r="A2" s="224" t="s">
        <v>377</v>
      </c>
      <c r="B2" s="225"/>
      <c r="C2" s="225"/>
      <c r="D2" s="226"/>
      <c r="E2" s="29"/>
    </row>
    <row r="3" spans="1:5" ht="15.6">
      <c r="A3" s="227" t="s">
        <v>378</v>
      </c>
      <c r="B3" s="228"/>
      <c r="C3" s="228"/>
      <c r="D3" s="229"/>
      <c r="E3" s="29"/>
    </row>
    <row r="4" spans="1:5" ht="16.2" thickBot="1">
      <c r="A4" s="182" t="s">
        <v>443</v>
      </c>
      <c r="B4" s="88"/>
      <c r="C4" s="228"/>
      <c r="D4" s="229"/>
      <c r="E4" s="29"/>
    </row>
    <row r="5" spans="1:5" ht="15.6">
      <c r="A5" s="333" t="s">
        <v>183</v>
      </c>
      <c r="B5" s="409" t="s">
        <v>444</v>
      </c>
      <c r="C5" s="335"/>
      <c r="D5" s="336"/>
      <c r="E5" s="29"/>
    </row>
    <row r="6" spans="1:5" ht="15.6">
      <c r="A6" s="337" t="s">
        <v>185</v>
      </c>
      <c r="B6" s="1271" t="s">
        <v>1029</v>
      </c>
      <c r="C6" s="339" t="str">
        <f>'Page 31-2190'!C6</f>
        <v>City/Town County of:___________</v>
      </c>
      <c r="D6" s="340" t="s">
        <v>1025</v>
      </c>
      <c r="E6" s="29"/>
    </row>
    <row r="7" spans="1:5" ht="15.6">
      <c r="A7" s="341" t="s">
        <v>188</v>
      </c>
      <c r="B7" s="375">
        <v>2371</v>
      </c>
      <c r="C7" s="343" t="str">
        <f>'Page 31-2190'!C7</f>
        <v>Fiscal Year: __2015-2016________</v>
      </c>
      <c r="D7" s="344"/>
      <c r="E7" s="29"/>
    </row>
    <row r="8" spans="1:5" ht="15.6">
      <c r="A8" s="321" t="s">
        <v>195</v>
      </c>
      <c r="B8" s="346"/>
      <c r="C8" s="322" t="s">
        <v>382</v>
      </c>
      <c r="D8" s="323" t="s">
        <v>201</v>
      </c>
      <c r="E8" s="29"/>
    </row>
    <row r="9" spans="1:5" ht="15.6">
      <c r="A9" s="347" t="s">
        <v>202</v>
      </c>
      <c r="B9" s="214" t="s">
        <v>195</v>
      </c>
      <c r="C9" s="325" t="s">
        <v>205</v>
      </c>
      <c r="D9" s="215" t="s">
        <v>204</v>
      </c>
      <c r="E9" s="29"/>
    </row>
    <row r="10" spans="1:5" ht="15.6">
      <c r="A10" s="247">
        <v>310000</v>
      </c>
      <c r="B10" s="248" t="s">
        <v>383</v>
      </c>
      <c r="C10" s="289"/>
      <c r="D10" s="410"/>
      <c r="E10" s="29"/>
    </row>
    <row r="11" spans="1:5" ht="15.6">
      <c r="A11" s="251">
        <v>312000</v>
      </c>
      <c r="B11" s="252" t="s">
        <v>384</v>
      </c>
      <c r="C11" s="506">
        <v>173.57</v>
      </c>
      <c r="D11" s="917"/>
      <c r="E11" s="29"/>
    </row>
    <row r="12" spans="1:5" ht="15.6">
      <c r="A12" s="253">
        <v>314200</v>
      </c>
      <c r="B12" s="73" t="s">
        <v>81</v>
      </c>
      <c r="C12" s="719"/>
      <c r="D12" s="919"/>
      <c r="E12" s="29"/>
    </row>
    <row r="13" spans="1:5" ht="15.6">
      <c r="A13" s="253">
        <v>316100</v>
      </c>
      <c r="B13" s="73" t="s">
        <v>82</v>
      </c>
      <c r="C13" s="719"/>
      <c r="D13" s="919"/>
      <c r="E13" s="29"/>
    </row>
    <row r="14" spans="1:5" ht="15.6">
      <c r="A14" s="188" t="s">
        <v>83</v>
      </c>
      <c r="B14" s="73" t="s">
        <v>446</v>
      </c>
      <c r="C14" s="719">
        <f>SUM(C11:C13)</f>
        <v>173.57</v>
      </c>
      <c r="D14" s="919">
        <f>SUM(D11:D13)</f>
        <v>0</v>
      </c>
      <c r="E14" s="29"/>
    </row>
    <row r="15" spans="1:5" ht="15.6">
      <c r="A15" s="326" t="s">
        <v>386</v>
      </c>
      <c r="B15" s="327"/>
      <c r="C15" s="920"/>
      <c r="D15" s="921"/>
      <c r="E15" s="29"/>
    </row>
    <row r="16" spans="1:5" ht="15.6">
      <c r="A16" s="328">
        <v>320000</v>
      </c>
      <c r="B16" s="329" t="s">
        <v>387</v>
      </c>
      <c r="C16" s="503"/>
      <c r="D16" s="934"/>
      <c r="E16" s="29"/>
    </row>
    <row r="17" spans="1:5" ht="15.6">
      <c r="A17" s="251"/>
      <c r="B17" s="252"/>
      <c r="C17" s="506"/>
      <c r="D17" s="917"/>
      <c r="E17" s="29"/>
    </row>
    <row r="18" spans="1:5" ht="15.6">
      <c r="A18" s="253"/>
      <c r="B18" s="73"/>
      <c r="C18" s="719"/>
      <c r="D18" s="919"/>
      <c r="E18" s="29"/>
    </row>
    <row r="19" spans="1:5" ht="15.6">
      <c r="A19" s="253"/>
      <c r="B19" s="73"/>
      <c r="C19" s="719"/>
      <c r="D19" s="919"/>
      <c r="E19" s="29"/>
    </row>
    <row r="20" spans="1:5" ht="15.6">
      <c r="A20" s="189" t="s">
        <v>83</v>
      </c>
      <c r="B20" s="73" t="s">
        <v>423</v>
      </c>
      <c r="C20" s="719">
        <f>SUM(C17:C19)</f>
        <v>0</v>
      </c>
      <c r="D20" s="919">
        <f>SUM(D17:D19)</f>
        <v>0</v>
      </c>
      <c r="E20" s="29"/>
    </row>
    <row r="21" spans="1:5" ht="15.6">
      <c r="A21" s="257">
        <v>330000</v>
      </c>
      <c r="B21" s="68" t="s">
        <v>95</v>
      </c>
      <c r="C21" s="920"/>
      <c r="D21" s="921"/>
      <c r="E21" s="29"/>
    </row>
    <row r="22" spans="1:5" ht="15.6">
      <c r="A22" s="331">
        <v>334000</v>
      </c>
      <c r="B22" s="332" t="s">
        <v>419</v>
      </c>
      <c r="C22" s="928"/>
      <c r="D22" s="935"/>
      <c r="E22" s="29"/>
    </row>
    <row r="23" spans="1:5" ht="15.6">
      <c r="A23" s="69"/>
      <c r="B23" s="71"/>
      <c r="C23" s="511"/>
      <c r="D23" s="518"/>
      <c r="E23" s="29"/>
    </row>
    <row r="24" spans="1:5" ht="15.6">
      <c r="A24" s="253"/>
      <c r="B24" s="73"/>
      <c r="C24" s="719"/>
      <c r="D24" s="919"/>
      <c r="E24" s="29"/>
    </row>
    <row r="25" spans="1:5" ht="15.6">
      <c r="A25" s="261">
        <v>335000</v>
      </c>
      <c r="B25" s="68" t="s">
        <v>102</v>
      </c>
      <c r="C25" s="920"/>
      <c r="D25" s="921"/>
      <c r="E25" s="29"/>
    </row>
    <row r="26" spans="1:5" ht="15.6">
      <c r="A26" s="69">
        <v>65</v>
      </c>
      <c r="B26" s="71" t="s">
        <v>105</v>
      </c>
      <c r="C26" s="511"/>
      <c r="D26" s="518"/>
      <c r="E26" s="29"/>
    </row>
    <row r="27" spans="1:5" ht="15.6">
      <c r="A27" s="253">
        <v>210</v>
      </c>
      <c r="B27" s="73" t="s">
        <v>111</v>
      </c>
      <c r="C27" s="719"/>
      <c r="D27" s="919"/>
      <c r="E27" s="29"/>
    </row>
    <row r="28" spans="1:5" ht="15.6">
      <c r="A28" s="253">
        <v>230</v>
      </c>
      <c r="B28" s="73" t="s">
        <v>112</v>
      </c>
      <c r="C28" s="719">
        <v>4000</v>
      </c>
      <c r="D28" s="919">
        <v>4000</v>
      </c>
      <c r="E28" s="29"/>
    </row>
    <row r="29" spans="1:5" ht="15.6">
      <c r="A29" s="253"/>
      <c r="B29" s="73"/>
      <c r="C29" s="719"/>
      <c r="D29" s="919"/>
      <c r="E29" s="29"/>
    </row>
    <row r="30" spans="1:5" ht="15.6">
      <c r="A30" s="189" t="s">
        <v>83</v>
      </c>
      <c r="B30" s="73" t="s">
        <v>447</v>
      </c>
      <c r="C30" s="719">
        <f>SUM(C22:C29)</f>
        <v>4000</v>
      </c>
      <c r="D30" s="919">
        <f>SUM(D22:D29)</f>
        <v>4000</v>
      </c>
      <c r="E30" s="29"/>
    </row>
    <row r="31" spans="1:5" ht="15.6">
      <c r="A31" s="188"/>
      <c r="B31" s="73"/>
      <c r="C31" s="719"/>
      <c r="D31" s="919"/>
      <c r="E31" s="29"/>
    </row>
    <row r="32" spans="1:5" ht="15.6">
      <c r="A32" s="261">
        <v>340000</v>
      </c>
      <c r="B32" s="68" t="s">
        <v>120</v>
      </c>
      <c r="C32" s="920"/>
      <c r="D32" s="921"/>
      <c r="E32" s="29"/>
    </row>
    <row r="33" spans="1:5" ht="15.6">
      <c r="A33" s="69"/>
      <c r="B33" s="71"/>
      <c r="C33" s="511"/>
      <c r="D33" s="518"/>
      <c r="E33" s="29"/>
    </row>
    <row r="34" spans="1:5" ht="15.6">
      <c r="A34" s="253"/>
      <c r="B34" s="73"/>
      <c r="C34" s="719"/>
      <c r="D34" s="919"/>
      <c r="E34" s="29"/>
    </row>
    <row r="35" spans="1:5" ht="15.6">
      <c r="A35" s="253"/>
      <c r="B35" s="73"/>
      <c r="C35" s="719"/>
      <c r="D35" s="919"/>
      <c r="E35" s="29"/>
    </row>
    <row r="36" spans="1:5" ht="15.6">
      <c r="A36" s="189" t="s">
        <v>83</v>
      </c>
      <c r="B36" s="73" t="s">
        <v>448</v>
      </c>
      <c r="C36" s="719">
        <f>SUM(C33:C35)</f>
        <v>0</v>
      </c>
      <c r="D36" s="919">
        <f>SUM(D33:D35)</f>
        <v>0</v>
      </c>
      <c r="E36" s="29"/>
    </row>
    <row r="37" spans="1:5" ht="15.6">
      <c r="A37" s="257">
        <v>360000</v>
      </c>
      <c r="B37" s="68" t="s">
        <v>162</v>
      </c>
      <c r="C37" s="920"/>
      <c r="D37" s="921"/>
      <c r="E37" s="29"/>
    </row>
    <row r="38" spans="1:5" ht="15.6">
      <c r="A38" s="69">
        <v>361000</v>
      </c>
      <c r="B38" s="71" t="s">
        <v>163</v>
      </c>
      <c r="C38" s="511"/>
      <c r="D38" s="518"/>
      <c r="E38" s="29"/>
    </row>
    <row r="39" spans="1:5" ht="12.9" customHeight="1">
      <c r="A39" s="253">
        <v>362000</v>
      </c>
      <c r="B39" s="73" t="s">
        <v>161</v>
      </c>
      <c r="C39" s="719"/>
      <c r="D39" s="919"/>
      <c r="E39" s="29"/>
    </row>
    <row r="40" spans="1:5" ht="15.6">
      <c r="A40" s="188"/>
      <c r="B40" s="73"/>
      <c r="C40" s="719"/>
      <c r="D40" s="919"/>
      <c r="E40" s="29"/>
    </row>
    <row r="41" spans="1:5" ht="15.6">
      <c r="A41" s="188" t="s">
        <v>83</v>
      </c>
      <c r="B41" s="73" t="s">
        <v>449</v>
      </c>
      <c r="C41" s="719">
        <f>SUM(C38:C40)</f>
        <v>0</v>
      </c>
      <c r="D41" s="919">
        <f>SUM(D38:D40)</f>
        <v>0</v>
      </c>
      <c r="E41" s="29"/>
    </row>
    <row r="42" spans="1:5" ht="15.6">
      <c r="A42" s="188"/>
      <c r="B42" s="73"/>
      <c r="C42" s="719"/>
      <c r="D42" s="919"/>
      <c r="E42" s="29"/>
    </row>
    <row r="43" spans="1:5" ht="15.6">
      <c r="A43" s="257">
        <v>370000</v>
      </c>
      <c r="B43" s="68" t="s">
        <v>398</v>
      </c>
      <c r="C43" s="920"/>
      <c r="D43" s="921"/>
      <c r="E43" s="29"/>
    </row>
    <row r="44" spans="1:5" ht="15.6">
      <c r="A44" s="69">
        <v>371010</v>
      </c>
      <c r="B44" s="71" t="s">
        <v>399</v>
      </c>
      <c r="C44" s="511"/>
      <c r="D44" s="518"/>
      <c r="E44" s="29"/>
    </row>
    <row r="45" spans="1:5" ht="15.6">
      <c r="A45" s="69"/>
      <c r="B45" s="71"/>
      <c r="C45" s="511"/>
      <c r="D45" s="518"/>
      <c r="E45" s="29"/>
    </row>
    <row r="46" spans="1:5" ht="15.6">
      <c r="A46" s="188" t="s">
        <v>83</v>
      </c>
      <c r="B46" s="73" t="s">
        <v>450</v>
      </c>
      <c r="C46" s="719">
        <f>SUM(C43:C45)</f>
        <v>0</v>
      </c>
      <c r="D46" s="919">
        <f>SUM(D43:D45)</f>
        <v>0</v>
      </c>
      <c r="E46" s="29"/>
    </row>
    <row r="47" spans="1:5" ht="15.6">
      <c r="A47" s="69"/>
      <c r="B47" s="71"/>
      <c r="C47" s="511"/>
      <c r="D47" s="518"/>
      <c r="E47" s="29"/>
    </row>
    <row r="48" spans="1:5" ht="15.6">
      <c r="A48" s="349">
        <v>380000</v>
      </c>
      <c r="B48" s="70" t="s">
        <v>451</v>
      </c>
      <c r="C48" s="511"/>
      <c r="D48" s="518"/>
      <c r="E48" s="29"/>
    </row>
    <row r="49" spans="1:5" ht="15.6">
      <c r="A49" s="69">
        <v>383000</v>
      </c>
      <c r="B49" s="71" t="s">
        <v>401</v>
      </c>
      <c r="C49" s="511"/>
      <c r="D49" s="518"/>
      <c r="E49" s="29"/>
    </row>
    <row r="50" spans="1:5" ht="15.6">
      <c r="A50" s="188"/>
      <c r="B50" s="73"/>
      <c r="C50" s="719"/>
      <c r="D50" s="919"/>
      <c r="E50" s="29"/>
    </row>
    <row r="51" spans="1:5" ht="15.6">
      <c r="A51" s="188" t="s">
        <v>83</v>
      </c>
      <c r="B51" s="73" t="s">
        <v>450</v>
      </c>
      <c r="C51" s="719">
        <f>SUM(C48:C50)</f>
        <v>0</v>
      </c>
      <c r="D51" s="919">
        <f>SUM(D48:D50)</f>
        <v>0</v>
      </c>
      <c r="E51" s="29"/>
    </row>
    <row r="52" spans="1:5" ht="16.2" thickBot="1">
      <c r="A52" s="189" t="s">
        <v>452</v>
      </c>
      <c r="B52" s="73"/>
      <c r="C52" s="922">
        <f>C14+C20+C30+C36+C41+C46+C51</f>
        <v>4173.57</v>
      </c>
      <c r="D52" s="938">
        <f>D14+D20+D30+D36+D41+D46+D51</f>
        <v>4000</v>
      </c>
      <c r="E52" s="29"/>
    </row>
    <row r="53" spans="1:5" ht="16.2" thickTop="1">
      <c r="A53" s="188"/>
      <c r="B53" s="73"/>
      <c r="C53" s="511"/>
      <c r="D53" s="518"/>
      <c r="E53" s="29"/>
    </row>
    <row r="54" spans="1:5" ht="15.6">
      <c r="A54" s="411" t="s">
        <v>184</v>
      </c>
      <c r="B54" s="202"/>
      <c r="C54" s="920"/>
      <c r="D54" s="921"/>
      <c r="E54" s="29"/>
    </row>
    <row r="55" spans="1:5" ht="15.6">
      <c r="A55" s="69">
        <v>420100100</v>
      </c>
      <c r="B55" s="634" t="s">
        <v>1078</v>
      </c>
      <c r="C55" s="511">
        <v>0</v>
      </c>
      <c r="D55" s="518">
        <v>5000</v>
      </c>
      <c r="E55" s="29"/>
    </row>
    <row r="56" spans="1:5" ht="15.6">
      <c r="A56" s="253">
        <v>410500100</v>
      </c>
      <c r="B56" s="60" t="s">
        <v>1079</v>
      </c>
      <c r="C56" s="719">
        <v>20430.189999999999</v>
      </c>
      <c r="D56" s="919">
        <v>30000</v>
      </c>
      <c r="E56" s="29"/>
    </row>
    <row r="57" spans="1:5" ht="15.6">
      <c r="A57" s="253">
        <v>430200100</v>
      </c>
      <c r="B57" s="60" t="s">
        <v>1082</v>
      </c>
      <c r="C57" s="719">
        <v>8758.64</v>
      </c>
      <c r="D57" s="919">
        <v>16000</v>
      </c>
      <c r="E57" s="29"/>
    </row>
    <row r="58" spans="1:5" ht="15.6">
      <c r="A58" s="253">
        <v>460400100</v>
      </c>
      <c r="B58" s="1281" t="s">
        <v>1083</v>
      </c>
      <c r="C58" s="719">
        <v>5635.53</v>
      </c>
      <c r="D58" s="919">
        <v>10000</v>
      </c>
      <c r="E58" s="29"/>
    </row>
    <row r="59" spans="1:5" ht="16.2" thickBot="1">
      <c r="A59" s="189" t="s">
        <v>453</v>
      </c>
      <c r="B59" s="190"/>
      <c r="C59" s="922">
        <f>SUM(C54:C58)</f>
        <v>34824.36</v>
      </c>
      <c r="D59" s="938">
        <f>SUM(D54:D58)</f>
        <v>61000</v>
      </c>
      <c r="E59" s="29"/>
    </row>
    <row r="60" spans="1:5" ht="16.2" thickTop="1">
      <c r="A60" s="412" t="s">
        <v>403</v>
      </c>
      <c r="B60" s="88"/>
      <c r="C60" s="88"/>
      <c r="D60" s="194"/>
      <c r="E60" s="29"/>
    </row>
    <row r="61" spans="1:5" ht="15.6">
      <c r="A61" s="167" t="s">
        <v>442</v>
      </c>
      <c r="B61" s="88"/>
      <c r="C61" s="88"/>
      <c r="D61" s="194"/>
      <c r="E61" s="29"/>
    </row>
    <row r="62" spans="1:5" ht="15.6">
      <c r="A62" s="88"/>
      <c r="B62" s="195" t="s">
        <v>454</v>
      </c>
      <c r="C62" s="88"/>
      <c r="D62" s="88"/>
      <c r="E62" s="29"/>
    </row>
    <row r="63" spans="1:5" ht="15.6">
      <c r="A63" s="223"/>
      <c r="B63" s="86"/>
      <c r="C63" s="86"/>
      <c r="D63" s="86"/>
      <c r="E63" s="29"/>
    </row>
    <row r="64" spans="1:5">
      <c r="A64" s="196"/>
      <c r="B64" s="197"/>
      <c r="C64" s="197"/>
      <c r="D64" s="197"/>
    </row>
  </sheetData>
  <pageMargins left="0.5" right="0.5" top="0" bottom="0" header="0.52" footer="0.5"/>
  <pageSetup paperSize="5" scale="9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workbookViewId="0">
      <pane xSplit="1" ySplit="10" topLeftCell="B11" activePane="bottomRight" state="frozen"/>
      <selection pane="topRight" activeCell="B1" sqref="B1"/>
      <selection pane="bottomLeft" activeCell="A11" sqref="A11"/>
      <selection pane="bottomRight" activeCell="G58" sqref="G58"/>
    </sheetView>
  </sheetViews>
  <sheetFormatPr defaultColWidth="6.81640625" defaultRowHeight="15"/>
  <cols>
    <col min="1" max="1" width="9.6328125" customWidth="1"/>
    <col min="2" max="2" width="35.81640625" customWidth="1"/>
    <col min="3" max="4" width="17.81640625" customWidth="1"/>
  </cols>
  <sheetData>
    <row r="1" spans="1:4" ht="16.2" thickBot="1">
      <c r="A1" s="264"/>
    </row>
    <row r="2" spans="1:4" ht="15.6">
      <c r="A2" s="224" t="s">
        <v>377</v>
      </c>
      <c r="B2" s="225"/>
      <c r="C2" s="225"/>
      <c r="D2" s="226"/>
    </row>
    <row r="3" spans="1:4" ht="15.6">
      <c r="A3" s="227" t="s">
        <v>378</v>
      </c>
      <c r="B3" s="228"/>
      <c r="C3" s="228"/>
      <c r="D3" s="229"/>
    </row>
    <row r="4" spans="1:4" ht="16.2" thickBot="1">
      <c r="A4" s="182" t="s">
        <v>443</v>
      </c>
      <c r="B4" s="88"/>
      <c r="C4" s="228"/>
      <c r="D4" s="229"/>
    </row>
    <row r="5" spans="1:4" ht="15.6">
      <c r="A5" s="333" t="s">
        <v>183</v>
      </c>
      <c r="B5" s="409" t="s">
        <v>455</v>
      </c>
      <c r="C5" s="335"/>
      <c r="D5" s="336"/>
    </row>
    <row r="6" spans="1:4" ht="15.6">
      <c r="A6" s="337" t="s">
        <v>185</v>
      </c>
      <c r="B6" s="387" t="s">
        <v>1030</v>
      </c>
      <c r="C6" s="339" t="str">
        <f>'Page 31-2190'!C6</f>
        <v>City/Town County of:___________</v>
      </c>
      <c r="D6" s="340" t="s">
        <v>1032</v>
      </c>
    </row>
    <row r="7" spans="1:4" ht="15.6">
      <c r="A7" s="413" t="s">
        <v>188</v>
      </c>
      <c r="B7" s="387">
        <v>2401</v>
      </c>
      <c r="C7" s="414" t="str">
        <f>'Page 31-2190'!C7</f>
        <v>Fiscal Year: __2015-2016________</v>
      </c>
      <c r="D7" s="415"/>
    </row>
    <row r="8" spans="1:4" ht="15.6">
      <c r="A8" s="341"/>
      <c r="B8" s="342"/>
      <c r="C8" s="343"/>
      <c r="D8" s="344"/>
    </row>
    <row r="9" spans="1:4" ht="15.6">
      <c r="A9" s="321" t="s">
        <v>195</v>
      </c>
      <c r="B9" s="346"/>
      <c r="C9" s="322" t="s">
        <v>382</v>
      </c>
      <c r="D9" s="323" t="s">
        <v>201</v>
      </c>
    </row>
    <row r="10" spans="1:4" ht="15.6">
      <c r="A10" s="347" t="s">
        <v>202</v>
      </c>
      <c r="B10" s="214" t="s">
        <v>195</v>
      </c>
      <c r="C10" s="325" t="s">
        <v>205</v>
      </c>
      <c r="D10" s="215" t="s">
        <v>204</v>
      </c>
    </row>
    <row r="11" spans="1:4" ht="31.2">
      <c r="A11" s="416" t="s">
        <v>456</v>
      </c>
      <c r="B11" s="201"/>
      <c r="C11" s="912"/>
      <c r="D11" s="913"/>
    </row>
    <row r="12" spans="1:4" ht="15.6">
      <c r="A12" s="328">
        <v>363000</v>
      </c>
      <c r="B12" s="329" t="s">
        <v>455</v>
      </c>
      <c r="C12" s="945"/>
      <c r="D12" s="946"/>
    </row>
    <row r="13" spans="1:4" ht="15.6">
      <c r="A13" s="251">
        <v>363010</v>
      </c>
      <c r="B13" s="252" t="s">
        <v>457</v>
      </c>
      <c r="C13" s="1286">
        <v>77916.160000000003</v>
      </c>
      <c r="D13" s="1287">
        <v>76846.77</v>
      </c>
    </row>
    <row r="14" spans="1:4" ht="15.6">
      <c r="A14" s="253"/>
      <c r="B14" s="73"/>
      <c r="C14" s="1288"/>
      <c r="D14" s="1283"/>
    </row>
    <row r="15" spans="1:4" ht="15.6">
      <c r="A15" s="253">
        <v>363040</v>
      </c>
      <c r="B15" s="73" t="s">
        <v>458</v>
      </c>
      <c r="C15" s="1282">
        <v>1213.43</v>
      </c>
      <c r="D15" s="1283"/>
    </row>
    <row r="16" spans="1:4" ht="15.6">
      <c r="A16" s="253"/>
      <c r="B16" s="73"/>
      <c r="C16" s="1282"/>
      <c r="D16" s="1283"/>
    </row>
    <row r="17" spans="1:4" ht="15.6">
      <c r="A17" s="189">
        <v>380000</v>
      </c>
      <c r="B17" s="78" t="s">
        <v>170</v>
      </c>
      <c r="C17" s="1282"/>
      <c r="D17" s="1283"/>
    </row>
    <row r="18" spans="1:4" ht="15.6">
      <c r="A18" s="253">
        <v>383000</v>
      </c>
      <c r="B18" s="73" t="s">
        <v>401</v>
      </c>
      <c r="C18" s="1282"/>
      <c r="D18" s="1283"/>
    </row>
    <row r="19" spans="1:4" ht="15.6">
      <c r="A19" s="253"/>
      <c r="B19" s="73"/>
      <c r="C19" s="1282"/>
      <c r="D19" s="1283"/>
    </row>
    <row r="20" spans="1:4" ht="16.2" thickBot="1">
      <c r="A20" s="67" t="s">
        <v>459</v>
      </c>
      <c r="B20" s="417"/>
      <c r="C20" s="1284">
        <f>SUM(C13:C19)</f>
        <v>79129.59</v>
      </c>
      <c r="D20" s="1285">
        <f>SUM(D13:D19)</f>
        <v>76846.77</v>
      </c>
    </row>
    <row r="21" spans="1:4" ht="16.2" thickTop="1">
      <c r="A21" s="326" t="s">
        <v>184</v>
      </c>
      <c r="B21" s="327"/>
      <c r="C21" s="401"/>
      <c r="D21" s="952"/>
    </row>
    <row r="22" spans="1:4" ht="15.6">
      <c r="A22" s="328">
        <v>430000</v>
      </c>
      <c r="B22" s="329" t="s">
        <v>259</v>
      </c>
      <c r="C22" s="945"/>
      <c r="D22" s="946"/>
    </row>
    <row r="23" spans="1:4" ht="15.6">
      <c r="A23" s="251">
        <v>340</v>
      </c>
      <c r="B23" s="1272" t="s">
        <v>1036</v>
      </c>
      <c r="C23" s="1286">
        <v>73927.929999999993</v>
      </c>
      <c r="D23" s="1287">
        <v>90000</v>
      </c>
    </row>
    <row r="24" spans="1:4" ht="15.6">
      <c r="A24" s="253">
        <v>350</v>
      </c>
      <c r="B24" s="60" t="s">
        <v>1037</v>
      </c>
      <c r="C24" s="1282">
        <v>1566.66</v>
      </c>
      <c r="D24" s="1283">
        <v>2600</v>
      </c>
    </row>
    <row r="25" spans="1:4" ht="15.6">
      <c r="A25" s="253">
        <v>390</v>
      </c>
      <c r="B25" s="60" t="s">
        <v>1038</v>
      </c>
      <c r="C25" s="1282">
        <v>3000</v>
      </c>
      <c r="D25" s="1283">
        <v>3000</v>
      </c>
    </row>
    <row r="26" spans="1:4" ht="15.6">
      <c r="A26" s="253"/>
      <c r="B26" s="73"/>
      <c r="C26" s="309"/>
      <c r="D26" s="950"/>
    </row>
    <row r="27" spans="1:4" ht="15.6">
      <c r="A27" s="253"/>
      <c r="B27" s="73"/>
      <c r="C27" s="309"/>
      <c r="D27" s="950"/>
    </row>
    <row r="28" spans="1:4" ht="15.6">
      <c r="A28" s="253"/>
      <c r="B28" s="73"/>
      <c r="C28" s="309"/>
      <c r="D28" s="950"/>
    </row>
    <row r="29" spans="1:4" ht="15.6">
      <c r="A29" s="253"/>
      <c r="B29" s="73"/>
      <c r="C29" s="309"/>
      <c r="D29" s="950"/>
    </row>
    <row r="30" spans="1:4" ht="15.6">
      <c r="A30" s="189">
        <v>520000</v>
      </c>
      <c r="B30" s="78" t="s">
        <v>315</v>
      </c>
      <c r="C30" s="309"/>
      <c r="D30" s="950"/>
    </row>
    <row r="31" spans="1:4" ht="15.6">
      <c r="A31" s="253">
        <v>521000</v>
      </c>
      <c r="B31" s="73" t="s">
        <v>410</v>
      </c>
      <c r="C31" s="309"/>
      <c r="D31" s="950"/>
    </row>
    <row r="32" spans="1:4" ht="15.6">
      <c r="A32" s="188"/>
      <c r="B32" s="73"/>
      <c r="C32" s="309"/>
      <c r="D32" s="950"/>
    </row>
    <row r="33" spans="1:4" ht="16.2" thickBot="1">
      <c r="A33" s="418" t="s">
        <v>460</v>
      </c>
      <c r="B33" s="419"/>
      <c r="C33" s="1284">
        <f>SUM(C22:C32)</f>
        <v>78494.59</v>
      </c>
      <c r="D33" s="1285">
        <f>SUM(D22:D32)</f>
        <v>95600</v>
      </c>
    </row>
    <row r="34" spans="1:4" ht="16.2" thickTop="1">
      <c r="A34" s="420"/>
      <c r="B34" s="86"/>
      <c r="C34" s="206"/>
      <c r="D34" s="421"/>
    </row>
    <row r="35" spans="1:4" ht="15.6">
      <c r="A35" s="422" t="s">
        <v>183</v>
      </c>
      <c r="B35" s="358" t="s">
        <v>455</v>
      </c>
      <c r="C35" s="359"/>
      <c r="D35" s="423"/>
    </row>
    <row r="36" spans="1:4" ht="15.6">
      <c r="A36" s="337" t="s">
        <v>185</v>
      </c>
      <c r="B36" s="387" t="s">
        <v>1031</v>
      </c>
      <c r="C36" s="339" t="str">
        <f>C6</f>
        <v>City/Town County of:___________</v>
      </c>
      <c r="D36" s="340" t="s">
        <v>1025</v>
      </c>
    </row>
    <row r="37" spans="1:4" ht="15.6">
      <c r="A37" s="413" t="s">
        <v>188</v>
      </c>
      <c r="B37" s="387">
        <v>2500</v>
      </c>
      <c r="C37" s="339" t="str">
        <f>C7</f>
        <v>Fiscal Year: __2015-2016________</v>
      </c>
      <c r="D37" s="415"/>
    </row>
    <row r="38" spans="1:4" ht="15.6">
      <c r="A38" s="341"/>
      <c r="B38" s="342"/>
      <c r="C38" s="390"/>
      <c r="D38" s="344"/>
    </row>
    <row r="39" spans="1:4" ht="31.2">
      <c r="A39" s="345" t="s">
        <v>195</v>
      </c>
      <c r="B39" s="346"/>
      <c r="C39" s="322" t="s">
        <v>382</v>
      </c>
      <c r="D39" s="323" t="s">
        <v>201</v>
      </c>
    </row>
    <row r="40" spans="1:4" ht="15.6">
      <c r="A40" s="347" t="s">
        <v>202</v>
      </c>
      <c r="B40" s="214" t="s">
        <v>195</v>
      </c>
      <c r="C40" s="325" t="s">
        <v>205</v>
      </c>
      <c r="D40" s="215" t="s">
        <v>204</v>
      </c>
    </row>
    <row r="41" spans="1:4" ht="15.6">
      <c r="A41" s="424" t="s">
        <v>456</v>
      </c>
      <c r="B41" s="202"/>
      <c r="C41" s="201"/>
      <c r="D41" s="243"/>
    </row>
    <row r="42" spans="1:4" ht="15.6">
      <c r="A42" s="425">
        <v>363000</v>
      </c>
      <c r="B42" s="426" t="s">
        <v>455</v>
      </c>
      <c r="C42" s="401"/>
      <c r="D42" s="952"/>
    </row>
    <row r="43" spans="1:4" ht="15.6">
      <c r="A43" s="69">
        <v>363010</v>
      </c>
      <c r="B43" s="71" t="s">
        <v>457</v>
      </c>
      <c r="C43" s="1289">
        <v>47261.58</v>
      </c>
      <c r="D43" s="1290">
        <v>46626.63</v>
      </c>
    </row>
    <row r="44" spans="1:4" ht="15.6">
      <c r="A44" s="253"/>
      <c r="B44" s="60"/>
      <c r="C44" s="1282"/>
      <c r="D44" s="1283"/>
    </row>
    <row r="45" spans="1:4" ht="15.6">
      <c r="A45" s="253">
        <v>363040</v>
      </c>
      <c r="B45" s="73" t="s">
        <v>458</v>
      </c>
      <c r="C45" s="1282">
        <v>758.08</v>
      </c>
      <c r="D45" s="1283"/>
    </row>
    <row r="46" spans="1:4" ht="15.6">
      <c r="A46" s="253"/>
      <c r="B46" s="73"/>
      <c r="C46" s="309"/>
      <c r="D46" s="950"/>
    </row>
    <row r="47" spans="1:4" ht="15.6">
      <c r="A47" s="189">
        <v>380000</v>
      </c>
      <c r="B47" s="78" t="s">
        <v>170</v>
      </c>
      <c r="C47" s="309"/>
      <c r="D47" s="950"/>
    </row>
    <row r="48" spans="1:4" ht="15.6">
      <c r="A48" s="253">
        <v>383000</v>
      </c>
      <c r="B48" s="73" t="s">
        <v>401</v>
      </c>
      <c r="C48" s="309"/>
      <c r="D48" s="950"/>
    </row>
    <row r="49" spans="1:4" ht="15.6">
      <c r="A49" s="188"/>
      <c r="B49" s="73"/>
      <c r="C49" s="1282"/>
      <c r="D49" s="950"/>
    </row>
    <row r="50" spans="1:4" ht="16.2" thickBot="1">
      <c r="A50" s="189" t="s">
        <v>461</v>
      </c>
      <c r="B50" s="86"/>
      <c r="C50" s="1284">
        <f>SUM(C43:C49)</f>
        <v>48019.66</v>
      </c>
      <c r="D50" s="1285">
        <f>SUM(D43:D49)</f>
        <v>46626.63</v>
      </c>
    </row>
    <row r="51" spans="1:4" ht="16.2" thickTop="1">
      <c r="A51" s="411" t="s">
        <v>184</v>
      </c>
      <c r="B51" s="202"/>
      <c r="C51" s="953"/>
      <c r="D51" s="954"/>
    </row>
    <row r="52" spans="1:4" ht="15.6">
      <c r="A52" s="216">
        <v>430000</v>
      </c>
      <c r="B52" s="71" t="s">
        <v>259</v>
      </c>
      <c r="C52" s="313"/>
      <c r="D52" s="914"/>
    </row>
    <row r="53" spans="1:4" ht="15.6">
      <c r="A53" s="253">
        <v>100</v>
      </c>
      <c r="B53" s="60" t="s">
        <v>1039</v>
      </c>
      <c r="C53" s="1282">
        <v>13068.96</v>
      </c>
      <c r="D53" s="1283">
        <v>35000</v>
      </c>
    </row>
    <row r="54" spans="1:4" ht="15.6">
      <c r="A54" s="253">
        <v>200</v>
      </c>
      <c r="B54" s="60" t="s">
        <v>1040</v>
      </c>
      <c r="C54" s="1282">
        <v>606.91</v>
      </c>
      <c r="D54" s="1283">
        <v>8000</v>
      </c>
    </row>
    <row r="55" spans="1:4" ht="15.6">
      <c r="A55" s="253">
        <v>300</v>
      </c>
      <c r="B55" s="60" t="s">
        <v>1035</v>
      </c>
      <c r="C55" s="1282">
        <v>0</v>
      </c>
      <c r="D55" s="1283">
        <v>35000</v>
      </c>
    </row>
    <row r="56" spans="1:4" ht="15.6">
      <c r="A56" s="253">
        <v>350</v>
      </c>
      <c r="B56" s="60" t="s">
        <v>1041</v>
      </c>
      <c r="C56" s="1282">
        <v>1566.66</v>
      </c>
      <c r="D56" s="1283">
        <v>2500</v>
      </c>
    </row>
    <row r="57" spans="1:4" ht="15.6">
      <c r="A57" s="253">
        <v>390</v>
      </c>
      <c r="B57" s="60" t="s">
        <v>1042</v>
      </c>
      <c r="C57" s="1282">
        <v>2000</v>
      </c>
      <c r="D57" s="1283">
        <v>2000</v>
      </c>
    </row>
    <row r="58" spans="1:4" ht="15.6">
      <c r="A58" s="253">
        <v>500</v>
      </c>
      <c r="B58" s="60" t="s">
        <v>1043</v>
      </c>
      <c r="C58" s="1282">
        <v>1787</v>
      </c>
      <c r="D58" s="1283">
        <v>4000</v>
      </c>
    </row>
    <row r="59" spans="1:4" ht="15.6">
      <c r="A59" s="253"/>
      <c r="B59" s="73"/>
      <c r="C59" s="1282"/>
      <c r="D59" s="1283"/>
    </row>
    <row r="60" spans="1:4" ht="15.6">
      <c r="A60" s="189">
        <v>520000</v>
      </c>
      <c r="B60" s="78" t="s">
        <v>315</v>
      </c>
      <c r="C60" s="1282"/>
      <c r="D60" s="1283"/>
    </row>
    <row r="61" spans="1:4" ht="15.6">
      <c r="A61" s="253">
        <v>521000</v>
      </c>
      <c r="B61" s="60" t="s">
        <v>1084</v>
      </c>
      <c r="C61" s="1282">
        <v>12183</v>
      </c>
      <c r="D61" s="1283">
        <v>28990.13</v>
      </c>
    </row>
    <row r="62" spans="1:4" ht="15.6">
      <c r="A62" s="189"/>
      <c r="B62" s="190"/>
      <c r="C62" s="1282"/>
      <c r="D62" s="1283"/>
    </row>
    <row r="63" spans="1:4" ht="16.2" thickBot="1">
      <c r="A63" s="427" t="s">
        <v>462</v>
      </c>
      <c r="B63" s="428"/>
      <c r="C63" s="1284">
        <f>SUM(C52:C62)</f>
        <v>31212.53</v>
      </c>
      <c r="D63" s="1285">
        <f>SUM(D52:D62)</f>
        <v>115490.13</v>
      </c>
    </row>
    <row r="64" spans="1:4" ht="15.6">
      <c r="A64" s="165" t="s">
        <v>463</v>
      </c>
      <c r="B64" s="88"/>
      <c r="C64" s="1291"/>
      <c r="D64" s="1292"/>
    </row>
    <row r="65" spans="1:4" ht="15.6">
      <c r="A65" s="167" t="s">
        <v>464</v>
      </c>
      <c r="B65" s="88"/>
      <c r="C65" s="88"/>
      <c r="D65" s="194"/>
    </row>
    <row r="66" spans="1:4" ht="15.6">
      <c r="A66" s="88"/>
      <c r="B66" s="195" t="s">
        <v>465</v>
      </c>
      <c r="C66" s="88"/>
      <c r="D66" s="88"/>
    </row>
  </sheetData>
  <phoneticPr fontId="0" type="noConversion"/>
  <pageMargins left="0.5" right="0.5" top="0" bottom="0" header="0.5" footer="0.5"/>
  <pageSetup paperSize="5" scale="93"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3"/>
  <sheetViews>
    <sheetView zoomScaleNormal="100" workbookViewId="0">
      <pane xSplit="1" ySplit="10" topLeftCell="B56" activePane="bottomRight" state="frozen"/>
      <selection pane="topRight" activeCell="B1" sqref="B1"/>
      <selection pane="bottomLeft" activeCell="A11" sqref="A11"/>
      <selection pane="bottomRight" activeCell="D49" sqref="D49"/>
    </sheetView>
  </sheetViews>
  <sheetFormatPr defaultColWidth="6.81640625" defaultRowHeight="15"/>
  <cols>
    <col min="1" max="1" width="10.6328125" customWidth="1"/>
    <col min="2" max="2" width="32.453125" customWidth="1"/>
    <col min="3" max="4" width="17.81640625" customWidth="1"/>
  </cols>
  <sheetData>
    <row r="1" spans="1:4" ht="16.2" thickBot="1">
      <c r="A1" s="264"/>
    </row>
    <row r="2" spans="1:4" ht="15.6">
      <c r="A2" s="224" t="s">
        <v>377</v>
      </c>
      <c r="B2" s="225"/>
      <c r="C2" s="225"/>
      <c r="D2" s="226"/>
    </row>
    <row r="3" spans="1:4" ht="15.6">
      <c r="A3" s="227" t="s">
        <v>378</v>
      </c>
      <c r="B3" s="228"/>
      <c r="C3" s="228"/>
      <c r="D3" s="229"/>
    </row>
    <row r="4" spans="1:4" ht="16.2" thickBot="1">
      <c r="A4" s="182" t="s">
        <v>443</v>
      </c>
      <c r="B4" s="88"/>
      <c r="C4" s="228"/>
      <c r="D4" s="229"/>
    </row>
    <row r="5" spans="1:4" ht="15.6">
      <c r="A5" s="333" t="s">
        <v>183</v>
      </c>
      <c r="B5" s="409" t="s">
        <v>466</v>
      </c>
      <c r="C5" s="335"/>
      <c r="D5" s="336"/>
    </row>
    <row r="6" spans="1:4" ht="15.6">
      <c r="A6" s="337" t="s">
        <v>185</v>
      </c>
      <c r="B6" s="387" t="s">
        <v>1033</v>
      </c>
      <c r="C6" s="339" t="str">
        <f>'Page 32-Spec Assess'!C6</f>
        <v>City/Town County of:___________</v>
      </c>
      <c r="D6" s="340" t="s">
        <v>1025</v>
      </c>
    </row>
    <row r="7" spans="1:4" ht="15.6">
      <c r="A7" s="413" t="s">
        <v>188</v>
      </c>
      <c r="B7" s="387">
        <v>2820</v>
      </c>
      <c r="C7" s="414" t="str">
        <f>'Page 32-Spec Assess'!C7</f>
        <v>Fiscal Year: __2015-2016________</v>
      </c>
      <c r="D7" s="415"/>
    </row>
    <row r="8" spans="1:4" ht="15.6">
      <c r="A8" s="341"/>
      <c r="B8" s="342"/>
      <c r="C8" s="343"/>
      <c r="D8" s="344"/>
    </row>
    <row r="9" spans="1:4" ht="15.6">
      <c r="A9" s="345" t="s">
        <v>195</v>
      </c>
      <c r="B9" s="346"/>
      <c r="C9" s="322" t="s">
        <v>382</v>
      </c>
      <c r="D9" s="323" t="s">
        <v>201</v>
      </c>
    </row>
    <row r="10" spans="1:4" ht="15.6">
      <c r="A10" s="347" t="s">
        <v>202</v>
      </c>
      <c r="B10" s="214" t="s">
        <v>195</v>
      </c>
      <c r="C10" s="325" t="s">
        <v>205</v>
      </c>
      <c r="D10" s="215" t="s">
        <v>204</v>
      </c>
    </row>
    <row r="11" spans="1:4" ht="18" customHeight="1">
      <c r="A11" s="326" t="s">
        <v>386</v>
      </c>
      <c r="B11" s="399"/>
      <c r="C11" s="912"/>
      <c r="D11" s="913"/>
    </row>
    <row r="12" spans="1:4" ht="15.6">
      <c r="A12" s="429"/>
      <c r="B12" s="430"/>
      <c r="C12" s="506"/>
      <c r="D12" s="917"/>
    </row>
    <row r="13" spans="1:4" ht="15.6">
      <c r="A13" s="251">
        <v>335040</v>
      </c>
      <c r="B13" s="1272" t="s">
        <v>1034</v>
      </c>
      <c r="C13" s="506">
        <v>51746.69</v>
      </c>
      <c r="D13" s="917">
        <v>51266.84</v>
      </c>
    </row>
    <row r="14" spans="1:4" ht="15.6">
      <c r="A14" s="253"/>
      <c r="B14" s="73"/>
      <c r="C14" s="719"/>
      <c r="D14" s="919"/>
    </row>
    <row r="15" spans="1:4" ht="15.6">
      <c r="A15" s="253"/>
      <c r="B15" s="73"/>
      <c r="C15" s="719"/>
      <c r="D15" s="919"/>
    </row>
    <row r="16" spans="1:4" ht="15.6">
      <c r="A16" s="253"/>
      <c r="B16" s="73"/>
      <c r="C16" s="719"/>
      <c r="D16" s="919"/>
    </row>
    <row r="17" spans="1:4" ht="16.2" thickBot="1">
      <c r="A17" s="67" t="s">
        <v>468</v>
      </c>
      <c r="B17" s="417"/>
      <c r="C17" s="922">
        <f>SUM(C12:C16)</f>
        <v>51746.69</v>
      </c>
      <c r="D17" s="938">
        <f>SUM(D12:D16)</f>
        <v>51266.84</v>
      </c>
    </row>
    <row r="18" spans="1:4" ht="16.2" thickTop="1">
      <c r="A18" s="326" t="s">
        <v>184</v>
      </c>
      <c r="B18" s="327"/>
      <c r="C18" s="928"/>
      <c r="D18" s="935"/>
    </row>
    <row r="19" spans="1:4" ht="15.6">
      <c r="A19" s="431"/>
      <c r="B19" s="432"/>
      <c r="C19" s="503"/>
      <c r="D19" s="934"/>
    </row>
    <row r="20" spans="1:4" ht="15.6">
      <c r="A20" s="253">
        <v>430200300</v>
      </c>
      <c r="B20" s="60" t="s">
        <v>1035</v>
      </c>
      <c r="C20" s="719">
        <v>0</v>
      </c>
      <c r="D20" s="919">
        <v>221882.11</v>
      </c>
    </row>
    <row r="21" spans="1:4" ht="15.6">
      <c r="A21" s="253"/>
      <c r="B21" s="73"/>
      <c r="C21" s="719"/>
      <c r="D21" s="919"/>
    </row>
    <row r="22" spans="1:4" ht="15.6">
      <c r="A22" s="253"/>
      <c r="B22" s="73"/>
      <c r="C22" s="719"/>
      <c r="D22" s="919"/>
    </row>
    <row r="23" spans="1:4" ht="15.6">
      <c r="A23" s="253"/>
      <c r="B23" s="73"/>
      <c r="C23" s="719"/>
      <c r="D23" s="919"/>
    </row>
    <row r="24" spans="1:4" ht="15.6">
      <c r="A24" s="253"/>
      <c r="B24" s="73"/>
      <c r="C24" s="719"/>
      <c r="D24" s="919"/>
    </row>
    <row r="25" spans="1:4" ht="15.6">
      <c r="A25" s="253"/>
      <c r="B25" s="73"/>
      <c r="C25" s="719"/>
      <c r="D25" s="919"/>
    </row>
    <row r="26" spans="1:4" ht="15.6">
      <c r="A26" s="188"/>
      <c r="B26" s="73"/>
      <c r="C26" s="719"/>
      <c r="D26" s="919"/>
    </row>
    <row r="27" spans="1:4" ht="16.2" thickBot="1">
      <c r="A27" s="76" t="s">
        <v>469</v>
      </c>
      <c r="B27" s="419"/>
      <c r="C27" s="922">
        <f>SUM(C19:C26)</f>
        <v>0</v>
      </c>
      <c r="D27" s="938">
        <f>SUM(D19:D26)</f>
        <v>221882.11</v>
      </c>
    </row>
    <row r="28" spans="1:4" ht="16.2" thickTop="1">
      <c r="A28" s="194"/>
      <c r="B28" s="86"/>
      <c r="C28" s="86"/>
      <c r="D28" s="86"/>
    </row>
    <row r="29" spans="1:4" ht="15.6">
      <c r="A29" s="422" t="s">
        <v>183</v>
      </c>
      <c r="B29" s="358" t="s">
        <v>466</v>
      </c>
      <c r="C29" s="359"/>
      <c r="D29" s="423"/>
    </row>
    <row r="30" spans="1:4" ht="15.6">
      <c r="A30" s="337" t="s">
        <v>185</v>
      </c>
      <c r="B30" s="387" t="s">
        <v>1044</v>
      </c>
      <c r="C30" s="339" t="str">
        <f>C6</f>
        <v>City/Town County of:___________</v>
      </c>
      <c r="D30" s="340"/>
    </row>
    <row r="31" spans="1:4" ht="15.6">
      <c r="A31" s="413" t="s">
        <v>188</v>
      </c>
      <c r="B31" s="387" t="s">
        <v>470</v>
      </c>
      <c r="C31" s="414" t="str">
        <f>C7</f>
        <v>Fiscal Year: __2015-2016________</v>
      </c>
      <c r="D31" s="433"/>
    </row>
    <row r="32" spans="1:4" ht="15.6">
      <c r="A32" s="341"/>
      <c r="B32" s="342"/>
      <c r="C32" s="343"/>
      <c r="D32" s="344"/>
    </row>
    <row r="33" spans="1:4" ht="15.6">
      <c r="A33" s="345" t="s">
        <v>195</v>
      </c>
      <c r="B33" s="346"/>
      <c r="C33" s="322" t="s">
        <v>382</v>
      </c>
      <c r="D33" s="323" t="s">
        <v>201</v>
      </c>
    </row>
    <row r="34" spans="1:4" ht="15.6">
      <c r="A34" s="347" t="s">
        <v>202</v>
      </c>
      <c r="B34" s="214" t="s">
        <v>195</v>
      </c>
      <c r="C34" s="325" t="s">
        <v>205</v>
      </c>
      <c r="D34" s="215" t="s">
        <v>204</v>
      </c>
    </row>
    <row r="35" spans="1:4" ht="15.6">
      <c r="A35" s="411" t="s">
        <v>386</v>
      </c>
      <c r="B35" s="434"/>
      <c r="C35" s="258"/>
      <c r="D35" s="259"/>
    </row>
    <row r="36" spans="1:4" ht="15.6">
      <c r="A36" s="435"/>
      <c r="B36" s="1273" t="s">
        <v>1045</v>
      </c>
      <c r="C36" s="928">
        <v>12183</v>
      </c>
      <c r="D36" s="935">
        <v>28990.13</v>
      </c>
    </row>
    <row r="37" spans="1:4" ht="15.6">
      <c r="A37" s="253"/>
      <c r="B37" s="73"/>
      <c r="C37" s="719"/>
      <c r="D37" s="919"/>
    </row>
    <row r="38" spans="1:4" ht="15.6">
      <c r="A38" s="253"/>
      <c r="B38" s="73"/>
      <c r="C38" s="719"/>
      <c r="D38" s="919"/>
    </row>
    <row r="39" spans="1:4" ht="15.6">
      <c r="A39" s="253"/>
      <c r="B39" s="73"/>
      <c r="C39" s="719"/>
      <c r="D39" s="919"/>
    </row>
    <row r="40" spans="1:4" ht="15.6">
      <c r="A40" s="253"/>
      <c r="B40" s="73"/>
      <c r="C40" s="719"/>
      <c r="D40" s="919"/>
    </row>
    <row r="41" spans="1:4" ht="15.6">
      <c r="A41" s="253"/>
      <c r="B41" s="73"/>
      <c r="C41" s="719"/>
      <c r="D41" s="919"/>
    </row>
    <row r="42" spans="1:4" ht="15.6">
      <c r="A42" s="253"/>
      <c r="B42" s="73"/>
      <c r="C42" s="719"/>
      <c r="D42" s="919"/>
    </row>
    <row r="43" spans="1:4" ht="15.6">
      <c r="A43" s="253"/>
      <c r="B43" s="73"/>
      <c r="C43" s="719"/>
      <c r="D43" s="919"/>
    </row>
    <row r="44" spans="1:4" ht="15.6">
      <c r="A44" s="253"/>
      <c r="B44" s="73"/>
      <c r="C44" s="719"/>
      <c r="D44" s="919"/>
    </row>
    <row r="45" spans="1:4" ht="15.6">
      <c r="A45" s="188"/>
      <c r="B45" s="73"/>
      <c r="C45" s="320"/>
      <c r="D45" s="919"/>
    </row>
    <row r="46" spans="1:4" ht="16.2" thickBot="1">
      <c r="A46" s="189" t="s">
        <v>471</v>
      </c>
      <c r="B46" s="86"/>
      <c r="C46" s="922">
        <f>SUM(C36:C45)</f>
        <v>12183</v>
      </c>
      <c r="D46" s="938">
        <f>SUM(D36:D45)</f>
        <v>28990.13</v>
      </c>
    </row>
    <row r="47" spans="1:4" ht="16.2" thickTop="1">
      <c r="A47" s="411" t="s">
        <v>184</v>
      </c>
      <c r="B47" s="202"/>
      <c r="C47" s="928"/>
      <c r="D47" s="935"/>
    </row>
    <row r="48" spans="1:4" ht="15.6">
      <c r="A48" s="437"/>
      <c r="B48" s="438"/>
      <c r="C48" s="511"/>
      <c r="D48" s="518"/>
    </row>
    <row r="49" spans="1:4" ht="15.6">
      <c r="A49" s="253">
        <v>430200900</v>
      </c>
      <c r="B49" s="60" t="s">
        <v>1046</v>
      </c>
      <c r="C49" s="719"/>
      <c r="D49" s="919">
        <v>133877.03</v>
      </c>
    </row>
    <row r="50" spans="1:4" ht="15.6">
      <c r="A50" s="253"/>
      <c r="B50" s="73"/>
      <c r="C50" s="719"/>
      <c r="D50" s="919"/>
    </row>
    <row r="51" spans="1:4" ht="15.6">
      <c r="A51" s="253"/>
      <c r="B51" s="73"/>
      <c r="C51" s="719"/>
      <c r="D51" s="919"/>
    </row>
    <row r="52" spans="1:4" ht="15.6">
      <c r="A52" s="253"/>
      <c r="B52" s="73"/>
      <c r="C52" s="719"/>
      <c r="D52" s="919"/>
    </row>
    <row r="53" spans="1:4" ht="15.6">
      <c r="A53" s="253"/>
      <c r="B53" s="73"/>
      <c r="C53" s="719"/>
      <c r="D53" s="919"/>
    </row>
    <row r="54" spans="1:4" ht="15.6">
      <c r="A54" s="253"/>
      <c r="B54" s="73"/>
      <c r="C54" s="719"/>
      <c r="D54" s="919"/>
    </row>
    <row r="55" spans="1:4" ht="15.6">
      <c r="A55" s="253"/>
      <c r="B55" s="73"/>
      <c r="C55" s="719"/>
      <c r="D55" s="919"/>
    </row>
    <row r="56" spans="1:4" ht="15.6">
      <c r="A56" s="253"/>
      <c r="B56" s="73"/>
      <c r="C56" s="719"/>
      <c r="D56" s="919"/>
    </row>
    <row r="57" spans="1:4" ht="15.6">
      <c r="A57" s="189"/>
      <c r="B57" s="190"/>
      <c r="C57" s="719"/>
      <c r="D57" s="919"/>
    </row>
    <row r="58" spans="1:4" ht="16.2" thickBot="1">
      <c r="A58" s="189" t="s">
        <v>472</v>
      </c>
      <c r="B58" s="190"/>
      <c r="C58" s="922">
        <f>SUM(C48:C57)</f>
        <v>0</v>
      </c>
      <c r="D58" s="938">
        <f>SUM(D48:D57)</f>
        <v>133877.03</v>
      </c>
    </row>
    <row r="59" spans="1:4" ht="16.2" thickTop="1">
      <c r="A59" s="412" t="s">
        <v>984</v>
      </c>
      <c r="B59" s="88"/>
      <c r="C59" s="88"/>
      <c r="D59" s="194"/>
    </row>
    <row r="60" spans="1:4" ht="15.6">
      <c r="A60" s="167" t="s">
        <v>985</v>
      </c>
      <c r="B60" s="88"/>
      <c r="C60" s="88"/>
      <c r="D60" s="194"/>
    </row>
    <row r="61" spans="1:4" ht="15.6">
      <c r="A61" s="88"/>
      <c r="B61" s="195" t="s">
        <v>473</v>
      </c>
      <c r="C61" s="88"/>
      <c r="D61" s="88"/>
    </row>
    <row r="62" spans="1:4">
      <c r="A62" s="196"/>
      <c r="B62" s="197"/>
      <c r="C62" s="197"/>
      <c r="D62" s="197"/>
    </row>
    <row r="63" spans="1:4">
      <c r="A63" s="196"/>
      <c r="B63" s="197"/>
      <c r="C63" s="197"/>
      <c r="D63" s="197"/>
    </row>
  </sheetData>
  <phoneticPr fontId="0" type="noConversion"/>
  <pageMargins left="0.5" right="0.5" top="0" bottom="0" header="0.5" footer="0.5"/>
  <pageSetup paperSize="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workbookViewId="0">
      <pane xSplit="1" ySplit="10" topLeftCell="B47" activePane="bottomRight" state="frozen"/>
      <selection pane="topRight" activeCell="B1" sqref="B1"/>
      <selection pane="bottomLeft" activeCell="A11" sqref="A11"/>
      <selection pane="bottomRight" activeCell="A59" sqref="A59"/>
    </sheetView>
  </sheetViews>
  <sheetFormatPr defaultColWidth="6.81640625" defaultRowHeight="15"/>
  <cols>
    <col min="1" max="1" width="10.6328125" customWidth="1"/>
    <col min="2" max="2" width="32.453125" customWidth="1"/>
    <col min="3" max="4" width="17.81640625" customWidth="1"/>
  </cols>
  <sheetData>
    <row r="1" spans="1:4" ht="16.2" thickBot="1">
      <c r="A1" s="264"/>
    </row>
    <row r="2" spans="1:4" ht="15.6">
      <c r="A2" s="224" t="s">
        <v>377</v>
      </c>
      <c r="B2" s="225"/>
      <c r="C2" s="225"/>
      <c r="D2" s="226"/>
    </row>
    <row r="3" spans="1:4" ht="15.6">
      <c r="A3" s="227" t="s">
        <v>378</v>
      </c>
      <c r="B3" s="228"/>
      <c r="C3" s="228"/>
      <c r="D3" s="229"/>
    </row>
    <row r="4" spans="1:4" ht="16.2" thickBot="1">
      <c r="A4" s="182" t="s">
        <v>443</v>
      </c>
      <c r="B4" s="88"/>
      <c r="C4" s="228"/>
      <c r="D4" s="229"/>
    </row>
    <row r="5" spans="1:4" ht="15.6">
      <c r="A5" s="333" t="s">
        <v>183</v>
      </c>
      <c r="B5" s="409" t="s">
        <v>466</v>
      </c>
      <c r="C5" s="335"/>
      <c r="D5" s="336"/>
    </row>
    <row r="6" spans="1:4" ht="15.6">
      <c r="A6" s="337" t="s">
        <v>185</v>
      </c>
      <c r="B6" s="387" t="s">
        <v>467</v>
      </c>
      <c r="C6" s="339" t="str">
        <f>'Page 33-Non-levied Spec Rev'!C6</f>
        <v>City/Town County of:___________</v>
      </c>
      <c r="D6" s="340"/>
    </row>
    <row r="7" spans="1:4" ht="15.6">
      <c r="A7" s="413" t="s">
        <v>188</v>
      </c>
      <c r="B7" s="387" t="s">
        <v>467</v>
      </c>
      <c r="C7" s="414" t="str">
        <f>'Page 33-Non-levied Spec Rev'!C7</f>
        <v>Fiscal Year: __2015-2016________</v>
      </c>
      <c r="D7" s="415"/>
    </row>
    <row r="8" spans="1:4" ht="15.6">
      <c r="A8" s="341"/>
      <c r="B8" s="342"/>
      <c r="C8" s="343"/>
      <c r="D8" s="344"/>
    </row>
    <row r="9" spans="1:4" ht="15.6">
      <c r="A9" s="345" t="s">
        <v>195</v>
      </c>
      <c r="B9" s="346"/>
      <c r="C9" s="322" t="s">
        <v>382</v>
      </c>
      <c r="D9" s="323" t="s">
        <v>201</v>
      </c>
    </row>
    <row r="10" spans="1:4" ht="15.6">
      <c r="A10" s="347" t="s">
        <v>202</v>
      </c>
      <c r="B10" s="214" t="s">
        <v>195</v>
      </c>
      <c r="C10" s="325" t="s">
        <v>205</v>
      </c>
      <c r="D10" s="215" t="s">
        <v>204</v>
      </c>
    </row>
    <row r="11" spans="1:4" ht="18" customHeight="1">
      <c r="A11" s="326" t="s">
        <v>386</v>
      </c>
      <c r="B11" s="399"/>
      <c r="C11" s="912"/>
      <c r="D11" s="913"/>
    </row>
    <row r="12" spans="1:4" ht="15.6">
      <c r="A12" s="429"/>
      <c r="B12" s="430"/>
      <c r="C12" s="506"/>
      <c r="D12" s="917"/>
    </row>
    <row r="13" spans="1:4" ht="15.6">
      <c r="A13" s="251"/>
      <c r="B13" s="252"/>
      <c r="C13" s="506"/>
      <c r="D13" s="917"/>
    </row>
    <row r="14" spans="1:4" ht="15.6">
      <c r="A14" s="253"/>
      <c r="B14" s="73"/>
      <c r="C14" s="719"/>
      <c r="D14" s="919"/>
    </row>
    <row r="15" spans="1:4" ht="15.6">
      <c r="A15" s="253"/>
      <c r="B15" s="73"/>
      <c r="C15" s="719"/>
      <c r="D15" s="919"/>
    </row>
    <row r="16" spans="1:4" ht="15.6">
      <c r="A16" s="253"/>
      <c r="B16" s="73"/>
      <c r="C16" s="719"/>
      <c r="D16" s="919"/>
    </row>
    <row r="17" spans="1:4" ht="16.2" thickBot="1">
      <c r="A17" s="67" t="s">
        <v>468</v>
      </c>
      <c r="B17" s="417"/>
      <c r="C17" s="922">
        <f>SUM(C12:C16)</f>
        <v>0</v>
      </c>
      <c r="D17" s="938">
        <f>SUM(D12:D16)</f>
        <v>0</v>
      </c>
    </row>
    <row r="18" spans="1:4" ht="16.2" thickTop="1">
      <c r="A18" s="326" t="s">
        <v>184</v>
      </c>
      <c r="B18" s="327"/>
      <c r="C18" s="928"/>
      <c r="D18" s="935"/>
    </row>
    <row r="19" spans="1:4" ht="15.6">
      <c r="A19" s="431"/>
      <c r="B19" s="432"/>
      <c r="C19" s="503"/>
      <c r="D19" s="934"/>
    </row>
    <row r="20" spans="1:4" ht="15.6">
      <c r="A20" s="253"/>
      <c r="B20" s="73"/>
      <c r="C20" s="719"/>
      <c r="D20" s="919"/>
    </row>
    <row r="21" spans="1:4" ht="15.6">
      <c r="A21" s="253"/>
      <c r="B21" s="73"/>
      <c r="C21" s="719"/>
      <c r="D21" s="919"/>
    </row>
    <row r="22" spans="1:4" ht="15.6">
      <c r="A22" s="253"/>
      <c r="B22" s="73"/>
      <c r="C22" s="719"/>
      <c r="D22" s="919"/>
    </row>
    <row r="23" spans="1:4" ht="15.6">
      <c r="A23" s="253"/>
      <c r="B23" s="73"/>
      <c r="C23" s="719"/>
      <c r="D23" s="919"/>
    </row>
    <row r="24" spans="1:4" ht="15.6">
      <c r="A24" s="253"/>
      <c r="B24" s="73"/>
      <c r="C24" s="719"/>
      <c r="D24" s="919"/>
    </row>
    <row r="25" spans="1:4" ht="15.6">
      <c r="A25" s="253"/>
      <c r="B25" s="73"/>
      <c r="C25" s="719"/>
      <c r="D25" s="919"/>
    </row>
    <row r="26" spans="1:4" ht="15.6">
      <c r="A26" s="188"/>
      <c r="B26" s="73"/>
      <c r="C26" s="719"/>
      <c r="D26" s="919"/>
    </row>
    <row r="27" spans="1:4" ht="16.2" thickBot="1">
      <c r="A27" s="76" t="s">
        <v>469</v>
      </c>
      <c r="B27" s="419"/>
      <c r="C27" s="922">
        <f>SUM(C19:C26)</f>
        <v>0</v>
      </c>
      <c r="D27" s="938">
        <f>SUM(D19:D26)</f>
        <v>0</v>
      </c>
    </row>
    <row r="28" spans="1:4" ht="16.2" thickTop="1">
      <c r="A28" s="194"/>
      <c r="B28" s="86"/>
      <c r="C28" s="86"/>
      <c r="D28" s="86"/>
    </row>
    <row r="29" spans="1:4" ht="15.6">
      <c r="A29" s="422" t="s">
        <v>183</v>
      </c>
      <c r="B29" s="358" t="s">
        <v>466</v>
      </c>
      <c r="C29" s="359"/>
      <c r="D29" s="423"/>
    </row>
    <row r="30" spans="1:4" ht="15.6">
      <c r="A30" s="337" t="s">
        <v>185</v>
      </c>
      <c r="B30" s="387" t="s">
        <v>470</v>
      </c>
      <c r="C30" s="339" t="str">
        <f>C6</f>
        <v>City/Town County of:___________</v>
      </c>
      <c r="D30" s="340"/>
    </row>
    <row r="31" spans="1:4" ht="15.6">
      <c r="A31" s="413" t="s">
        <v>188</v>
      </c>
      <c r="B31" s="387" t="s">
        <v>470</v>
      </c>
      <c r="C31" s="414" t="str">
        <f>C7</f>
        <v>Fiscal Year: __2015-2016________</v>
      </c>
      <c r="D31" s="433"/>
    </row>
    <row r="32" spans="1:4" ht="15.6">
      <c r="A32" s="341"/>
      <c r="B32" s="342"/>
      <c r="C32" s="343"/>
      <c r="D32" s="344"/>
    </row>
    <row r="33" spans="1:4" ht="15.6">
      <c r="A33" s="345" t="s">
        <v>195</v>
      </c>
      <c r="B33" s="346"/>
      <c r="C33" s="322" t="s">
        <v>382</v>
      </c>
      <c r="D33" s="323" t="s">
        <v>201</v>
      </c>
    </row>
    <row r="34" spans="1:4" ht="15.6">
      <c r="A34" s="347" t="s">
        <v>202</v>
      </c>
      <c r="B34" s="214" t="s">
        <v>195</v>
      </c>
      <c r="C34" s="325" t="s">
        <v>205</v>
      </c>
      <c r="D34" s="215" t="s">
        <v>204</v>
      </c>
    </row>
    <row r="35" spans="1:4" ht="15.6">
      <c r="A35" s="411" t="s">
        <v>386</v>
      </c>
      <c r="B35" s="434"/>
      <c r="C35" s="258"/>
      <c r="D35" s="259"/>
    </row>
    <row r="36" spans="1:4" ht="15.6">
      <c r="A36" s="435"/>
      <c r="B36" s="436"/>
      <c r="C36" s="928"/>
      <c r="D36" s="935"/>
    </row>
    <row r="37" spans="1:4" ht="15.6">
      <c r="A37" s="253"/>
      <c r="B37" s="73"/>
      <c r="C37" s="719"/>
      <c r="D37" s="919"/>
    </row>
    <row r="38" spans="1:4" ht="15.6">
      <c r="A38" s="253"/>
      <c r="B38" s="73"/>
      <c r="C38" s="719"/>
      <c r="D38" s="919"/>
    </row>
    <row r="39" spans="1:4" ht="15.6">
      <c r="A39" s="253"/>
      <c r="B39" s="73"/>
      <c r="C39" s="719"/>
      <c r="D39" s="919"/>
    </row>
    <row r="40" spans="1:4" ht="15.6">
      <c r="A40" s="253"/>
      <c r="B40" s="73"/>
      <c r="C40" s="719"/>
      <c r="D40" s="919"/>
    </row>
    <row r="41" spans="1:4" ht="15.6">
      <c r="A41" s="253"/>
      <c r="B41" s="73"/>
      <c r="C41" s="719"/>
      <c r="D41" s="919"/>
    </row>
    <row r="42" spans="1:4" ht="15.6">
      <c r="A42" s="253"/>
      <c r="B42" s="73"/>
      <c r="C42" s="719"/>
      <c r="D42" s="919"/>
    </row>
    <row r="43" spans="1:4" ht="15.6">
      <c r="A43" s="253"/>
      <c r="B43" s="73"/>
      <c r="C43" s="719"/>
      <c r="D43" s="919"/>
    </row>
    <row r="44" spans="1:4" ht="15.6">
      <c r="A44" s="253"/>
      <c r="B44" s="73"/>
      <c r="C44" s="719"/>
      <c r="D44" s="919"/>
    </row>
    <row r="45" spans="1:4" ht="15.6">
      <c r="A45" s="188"/>
      <c r="B45" s="73"/>
      <c r="C45" s="320"/>
      <c r="D45" s="919"/>
    </row>
    <row r="46" spans="1:4" ht="16.2" thickBot="1">
      <c r="A46" s="189" t="s">
        <v>471</v>
      </c>
      <c r="B46" s="86"/>
      <c r="C46" s="922">
        <f>SUM(C36:C45)</f>
        <v>0</v>
      </c>
      <c r="D46" s="938">
        <f>SUM(D36:D45)</f>
        <v>0</v>
      </c>
    </row>
    <row r="47" spans="1:4" ht="16.2" thickTop="1">
      <c r="A47" s="411" t="s">
        <v>184</v>
      </c>
      <c r="B47" s="202"/>
      <c r="C47" s="928"/>
      <c r="D47" s="935"/>
    </row>
    <row r="48" spans="1:4" ht="15.6">
      <c r="A48" s="437"/>
      <c r="B48" s="438"/>
      <c r="C48" s="511"/>
      <c r="D48" s="518"/>
    </row>
    <row r="49" spans="1:4" ht="15.6">
      <c r="A49" s="253"/>
      <c r="B49" s="73"/>
      <c r="C49" s="719"/>
      <c r="D49" s="919"/>
    </row>
    <row r="50" spans="1:4" ht="15.6">
      <c r="A50" s="253"/>
      <c r="B50" s="73"/>
      <c r="C50" s="719"/>
      <c r="D50" s="919"/>
    </row>
    <row r="51" spans="1:4" ht="15.6">
      <c r="A51" s="253"/>
      <c r="B51" s="73"/>
      <c r="C51" s="719"/>
      <c r="D51" s="919"/>
    </row>
    <row r="52" spans="1:4" ht="15.6">
      <c r="A52" s="253"/>
      <c r="B52" s="73"/>
      <c r="C52" s="719"/>
      <c r="D52" s="919"/>
    </row>
    <row r="53" spans="1:4" ht="15.6">
      <c r="A53" s="253"/>
      <c r="B53" s="73"/>
      <c r="C53" s="719"/>
      <c r="D53" s="919"/>
    </row>
    <row r="54" spans="1:4" ht="15.6">
      <c r="A54" s="253"/>
      <c r="B54" s="73"/>
      <c r="C54" s="719"/>
      <c r="D54" s="919"/>
    </row>
    <row r="55" spans="1:4" ht="15.6">
      <c r="A55" s="253"/>
      <c r="B55" s="73"/>
      <c r="C55" s="719"/>
      <c r="D55" s="919"/>
    </row>
    <row r="56" spans="1:4" ht="15.6">
      <c r="A56" s="253"/>
      <c r="B56" s="73"/>
      <c r="C56" s="719"/>
      <c r="D56" s="919"/>
    </row>
    <row r="57" spans="1:4" ht="15.6">
      <c r="A57" s="189"/>
      <c r="B57" s="190"/>
      <c r="C57" s="719"/>
      <c r="D57" s="919"/>
    </row>
    <row r="58" spans="1:4" ht="16.2" thickBot="1">
      <c r="A58" s="189" t="s">
        <v>472</v>
      </c>
      <c r="B58" s="190"/>
      <c r="C58" s="922">
        <f>SUM(C48:C57)</f>
        <v>0</v>
      </c>
      <c r="D58" s="938">
        <f>SUM(D48:D57)</f>
        <v>0</v>
      </c>
    </row>
    <row r="59" spans="1:4" ht="16.2" thickTop="1">
      <c r="A59" s="412" t="s">
        <v>984</v>
      </c>
      <c r="B59" s="88"/>
      <c r="C59" s="88"/>
      <c r="D59" s="194"/>
    </row>
    <row r="60" spans="1:4" ht="15.6">
      <c r="A60" s="167" t="s">
        <v>985</v>
      </c>
      <c r="B60" s="88"/>
      <c r="C60" s="88"/>
      <c r="D60" s="194"/>
    </row>
    <row r="61" spans="1:4" ht="15.6">
      <c r="A61" s="88"/>
      <c r="B61" s="195" t="s">
        <v>473</v>
      </c>
      <c r="C61" s="88"/>
      <c r="D61" s="88"/>
    </row>
    <row r="62" spans="1:4">
      <c r="A62" s="196"/>
      <c r="B62" s="197"/>
      <c r="C62" s="197"/>
      <c r="D62" s="197"/>
    </row>
    <row r="63" spans="1:4">
      <c r="A63" s="196"/>
      <c r="B63" s="197"/>
      <c r="C63" s="197"/>
      <c r="D63" s="197"/>
    </row>
  </sheetData>
  <pageMargins left="0.5" right="0.5" top="0" bottom="0" header="0.5" footer="0.5"/>
  <pageSetup paperSize="5" scale="98"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zoomScaleNormal="100" workbookViewId="0">
      <pane xSplit="1" ySplit="11" topLeftCell="B39" activePane="bottomRight" state="frozen"/>
      <selection pane="topRight" activeCell="B1" sqref="B1"/>
      <selection pane="bottomLeft" activeCell="A12" sqref="A12"/>
      <selection pane="bottomRight" activeCell="H68" sqref="H68"/>
    </sheetView>
  </sheetViews>
  <sheetFormatPr defaultColWidth="6.81640625" defaultRowHeight="15"/>
  <cols>
    <col min="1" max="1" width="25.81640625" customWidth="1"/>
    <col min="2" max="4" width="15.81640625" customWidth="1"/>
    <col min="5" max="5" width="10.6328125" customWidth="1"/>
  </cols>
  <sheetData>
    <row r="1" spans="1:5">
      <c r="A1" s="581"/>
      <c r="B1" s="439"/>
      <c r="C1" s="439"/>
      <c r="D1" s="440"/>
      <c r="E1" s="440"/>
    </row>
    <row r="2" spans="1:5" ht="15.6">
      <c r="A2" s="582" t="s">
        <v>377</v>
      </c>
      <c r="B2" s="582"/>
      <c r="C2" s="582"/>
      <c r="D2" s="583"/>
      <c r="E2" s="583"/>
    </row>
    <row r="3" spans="1:5" ht="15.6">
      <c r="A3" s="582" t="s">
        <v>351</v>
      </c>
      <c r="B3" s="583"/>
      <c r="C3" s="583"/>
      <c r="D3" s="583"/>
      <c r="E3" s="583"/>
    </row>
    <row r="4" spans="1:5" ht="15.6">
      <c r="A4" s="582" t="s">
        <v>352</v>
      </c>
      <c r="B4" s="583"/>
      <c r="C4" s="583"/>
      <c r="D4" s="583"/>
      <c r="E4" s="583"/>
    </row>
    <row r="5" spans="1:5" ht="15.6">
      <c r="A5" s="582" t="s">
        <v>353</v>
      </c>
      <c r="B5" s="583"/>
      <c r="C5" s="583"/>
      <c r="D5" s="583"/>
      <c r="E5" s="583"/>
    </row>
    <row r="6" spans="1:5">
      <c r="A6" s="583"/>
      <c r="B6" s="583"/>
      <c r="C6" s="583"/>
      <c r="D6" s="583"/>
      <c r="E6" s="583"/>
    </row>
    <row r="7" spans="1:5" ht="13.95" customHeight="1">
      <c r="A7" s="584" t="s">
        <v>474</v>
      </c>
      <c r="B7" s="583"/>
      <c r="C7" s="582" t="s">
        <v>475</v>
      </c>
      <c r="D7" s="583"/>
      <c r="E7" s="583"/>
    </row>
    <row r="8" spans="1:5" ht="13.95" customHeight="1" thickBot="1">
      <c r="A8" s="585"/>
      <c r="B8" s="586"/>
      <c r="C8" s="586"/>
      <c r="D8" s="586"/>
      <c r="E8" s="586"/>
    </row>
    <row r="9" spans="1:5">
      <c r="A9" s="587"/>
      <c r="B9" s="587"/>
      <c r="C9" s="587"/>
      <c r="D9" s="587" t="s">
        <v>354</v>
      </c>
      <c r="E9" s="588"/>
    </row>
    <row r="10" spans="1:5">
      <c r="A10" s="589"/>
      <c r="B10" s="589" t="s">
        <v>355</v>
      </c>
      <c r="C10" s="589" t="s">
        <v>356</v>
      </c>
      <c r="D10" s="590" t="s">
        <v>357</v>
      </c>
      <c r="E10" s="589" t="s">
        <v>358</v>
      </c>
    </row>
    <row r="11" spans="1:5">
      <c r="A11" s="591" t="s">
        <v>359</v>
      </c>
      <c r="B11" s="591" t="s">
        <v>360</v>
      </c>
      <c r="C11" s="591" t="s">
        <v>361</v>
      </c>
      <c r="D11" s="591" t="s">
        <v>362</v>
      </c>
      <c r="E11" s="592" t="s">
        <v>363</v>
      </c>
    </row>
    <row r="12" spans="1:5">
      <c r="A12" s="591"/>
      <c r="B12" s="955"/>
      <c r="C12" s="955"/>
      <c r="D12" s="955"/>
      <c r="E12" s="955">
        <f t="shared" ref="E12:E23" si="0">SUM(+B12+C12+D12)</f>
        <v>0</v>
      </c>
    </row>
    <row r="13" spans="1:5">
      <c r="A13" s="593"/>
      <c r="B13" s="956"/>
      <c r="C13" s="956"/>
      <c r="D13" s="956"/>
      <c r="E13" s="955">
        <f t="shared" si="0"/>
        <v>0</v>
      </c>
    </row>
    <row r="14" spans="1:5">
      <c r="A14" s="593"/>
      <c r="B14" s="956"/>
      <c r="C14" s="956"/>
      <c r="D14" s="956"/>
      <c r="E14" s="955">
        <f t="shared" si="0"/>
        <v>0</v>
      </c>
    </row>
    <row r="15" spans="1:5">
      <c r="A15" s="593"/>
      <c r="B15" s="956"/>
      <c r="C15" s="956"/>
      <c r="D15" s="956"/>
      <c r="E15" s="955">
        <f t="shared" si="0"/>
        <v>0</v>
      </c>
    </row>
    <row r="16" spans="1:5">
      <c r="A16" s="593"/>
      <c r="B16" s="956"/>
      <c r="C16" s="956"/>
      <c r="D16" s="956"/>
      <c r="E16" s="955">
        <f t="shared" si="0"/>
        <v>0</v>
      </c>
    </row>
    <row r="17" spans="1:5">
      <c r="A17" s="593"/>
      <c r="B17" s="956"/>
      <c r="C17" s="956"/>
      <c r="D17" s="956"/>
      <c r="E17" s="955">
        <f t="shared" si="0"/>
        <v>0</v>
      </c>
    </row>
    <row r="18" spans="1:5">
      <c r="A18" s="593"/>
      <c r="B18" s="956"/>
      <c r="C18" s="956"/>
      <c r="D18" s="956"/>
      <c r="E18" s="955">
        <f t="shared" si="0"/>
        <v>0</v>
      </c>
    </row>
    <row r="19" spans="1:5">
      <c r="A19" s="593"/>
      <c r="B19" s="956"/>
      <c r="C19" s="956"/>
      <c r="D19" s="956"/>
      <c r="E19" s="955">
        <f>SUM(+B19+C19+D19)</f>
        <v>0</v>
      </c>
    </row>
    <row r="20" spans="1:5">
      <c r="A20" s="593"/>
      <c r="B20" s="956"/>
      <c r="C20" s="956"/>
      <c r="D20" s="956"/>
      <c r="E20" s="955">
        <f t="shared" si="0"/>
        <v>0</v>
      </c>
    </row>
    <row r="21" spans="1:5">
      <c r="A21" s="593"/>
      <c r="B21" s="956"/>
      <c r="C21" s="956"/>
      <c r="D21" s="956"/>
      <c r="E21" s="955">
        <f t="shared" si="0"/>
        <v>0</v>
      </c>
    </row>
    <row r="22" spans="1:5">
      <c r="A22" s="593"/>
      <c r="B22" s="956"/>
      <c r="C22" s="956"/>
      <c r="D22" s="956"/>
      <c r="E22" s="955">
        <f t="shared" si="0"/>
        <v>0</v>
      </c>
    </row>
    <row r="23" spans="1:5">
      <c r="A23" s="593"/>
      <c r="B23" s="956"/>
      <c r="C23" s="956"/>
      <c r="D23" s="956"/>
      <c r="E23" s="955">
        <f t="shared" si="0"/>
        <v>0</v>
      </c>
    </row>
    <row r="24" spans="1:5" ht="15.6" thickBot="1">
      <c r="A24" s="594" t="s">
        <v>358</v>
      </c>
      <c r="B24" s="957">
        <f>SUM(C12:C23)</f>
        <v>0</v>
      </c>
      <c r="C24" s="957">
        <f>SUM(D12:D23)</f>
        <v>0</v>
      </c>
      <c r="D24" s="957">
        <f>SUM(E12:E23)</f>
        <v>0</v>
      </c>
      <c r="E24" s="957">
        <f>SUM(E12:E23)</f>
        <v>0</v>
      </c>
    </row>
    <row r="25" spans="1:5">
      <c r="A25" s="595"/>
      <c r="B25" s="596"/>
      <c r="C25" s="596"/>
      <c r="D25" s="597"/>
      <c r="E25" s="598"/>
    </row>
    <row r="26" spans="1:5">
      <c r="A26" s="599"/>
      <c r="B26" s="590"/>
      <c r="C26" s="590"/>
      <c r="D26" s="600"/>
      <c r="E26" s="601"/>
    </row>
    <row r="27" spans="1:5">
      <c r="A27" s="590"/>
      <c r="B27" s="590"/>
      <c r="C27" s="590"/>
      <c r="D27" s="600"/>
      <c r="E27" s="600"/>
    </row>
    <row r="28" spans="1:5">
      <c r="A28" s="590"/>
      <c r="B28" s="590"/>
      <c r="C28" s="590"/>
      <c r="D28" s="600"/>
      <c r="E28" s="600"/>
    </row>
    <row r="29" spans="1:5" ht="13.95" customHeight="1">
      <c r="A29" s="584" t="s">
        <v>474</v>
      </c>
      <c r="B29" s="582"/>
      <c r="C29" s="582" t="s">
        <v>475</v>
      </c>
      <c r="D29" s="582"/>
      <c r="E29" s="583"/>
    </row>
    <row r="30" spans="1:5" ht="13.95" customHeight="1" thickBot="1">
      <c r="A30" s="581"/>
      <c r="B30" s="583"/>
      <c r="C30" s="583"/>
      <c r="D30" s="583"/>
      <c r="E30" s="583"/>
    </row>
    <row r="31" spans="1:5">
      <c r="A31" s="587"/>
      <c r="B31" s="587"/>
      <c r="C31" s="587"/>
      <c r="D31" s="587" t="s">
        <v>354</v>
      </c>
      <c r="E31" s="588"/>
    </row>
    <row r="32" spans="1:5">
      <c r="A32" s="589"/>
      <c r="B32" s="589" t="s">
        <v>355</v>
      </c>
      <c r="C32" s="589" t="s">
        <v>356</v>
      </c>
      <c r="D32" s="590" t="s">
        <v>357</v>
      </c>
      <c r="E32" s="589" t="s">
        <v>358</v>
      </c>
    </row>
    <row r="33" spans="1:5">
      <c r="A33" s="591" t="s">
        <v>359</v>
      </c>
      <c r="B33" s="591" t="s">
        <v>360</v>
      </c>
      <c r="C33" s="591" t="s">
        <v>361</v>
      </c>
      <c r="D33" s="591" t="s">
        <v>362</v>
      </c>
      <c r="E33" s="592" t="s">
        <v>363</v>
      </c>
    </row>
    <row r="34" spans="1:5">
      <c r="A34" s="602"/>
      <c r="B34" s="956"/>
      <c r="C34" s="956"/>
      <c r="D34" s="956"/>
      <c r="E34" s="956">
        <f t="shared" ref="E34:E45" si="1">SUM(B34:D34)</f>
        <v>0</v>
      </c>
    </row>
    <row r="35" spans="1:5">
      <c r="A35" s="602"/>
      <c r="B35" s="956"/>
      <c r="C35" s="956"/>
      <c r="D35" s="956"/>
      <c r="E35" s="956">
        <f t="shared" si="1"/>
        <v>0</v>
      </c>
    </row>
    <row r="36" spans="1:5">
      <c r="A36" s="602"/>
      <c r="B36" s="956"/>
      <c r="C36" s="956"/>
      <c r="D36" s="956"/>
      <c r="E36" s="956">
        <f t="shared" si="1"/>
        <v>0</v>
      </c>
    </row>
    <row r="37" spans="1:5">
      <c r="A37" s="593"/>
      <c r="B37" s="956"/>
      <c r="C37" s="956"/>
      <c r="D37" s="956"/>
      <c r="E37" s="956">
        <f t="shared" si="1"/>
        <v>0</v>
      </c>
    </row>
    <row r="38" spans="1:5">
      <c r="A38" s="593"/>
      <c r="B38" s="956"/>
      <c r="C38" s="956"/>
      <c r="D38" s="956"/>
      <c r="E38" s="956">
        <f t="shared" si="1"/>
        <v>0</v>
      </c>
    </row>
    <row r="39" spans="1:5">
      <c r="A39" s="593"/>
      <c r="B39" s="956"/>
      <c r="C39" s="956"/>
      <c r="D39" s="956"/>
      <c r="E39" s="956">
        <f t="shared" si="1"/>
        <v>0</v>
      </c>
    </row>
    <row r="40" spans="1:5">
      <c r="A40" s="593"/>
      <c r="B40" s="956"/>
      <c r="C40" s="956"/>
      <c r="D40" s="956"/>
      <c r="E40" s="956">
        <f t="shared" si="1"/>
        <v>0</v>
      </c>
    </row>
    <row r="41" spans="1:5">
      <c r="A41" s="593"/>
      <c r="B41" s="956"/>
      <c r="C41" s="956"/>
      <c r="D41" s="956"/>
      <c r="E41" s="956">
        <f t="shared" si="1"/>
        <v>0</v>
      </c>
    </row>
    <row r="42" spans="1:5">
      <c r="A42" s="593"/>
      <c r="B42" s="956"/>
      <c r="C42" s="956"/>
      <c r="D42" s="956"/>
      <c r="E42" s="956">
        <f t="shared" si="1"/>
        <v>0</v>
      </c>
    </row>
    <row r="43" spans="1:5">
      <c r="A43" s="593"/>
      <c r="B43" s="956"/>
      <c r="C43" s="956"/>
      <c r="D43" s="956"/>
      <c r="E43" s="956">
        <f t="shared" si="1"/>
        <v>0</v>
      </c>
    </row>
    <row r="44" spans="1:5">
      <c r="A44" s="593"/>
      <c r="B44" s="956"/>
      <c r="C44" s="956"/>
      <c r="D44" s="956"/>
      <c r="E44" s="956">
        <f t="shared" si="1"/>
        <v>0</v>
      </c>
    </row>
    <row r="45" spans="1:5">
      <c r="A45" s="593"/>
      <c r="B45" s="956"/>
      <c r="C45" s="956"/>
      <c r="D45" s="956"/>
      <c r="E45" s="956">
        <f t="shared" si="1"/>
        <v>0</v>
      </c>
    </row>
    <row r="46" spans="1:5" ht="15.6" thickBot="1">
      <c r="A46" s="594" t="s">
        <v>358</v>
      </c>
      <c r="B46" s="957">
        <f>SUM(B34:B45)</f>
        <v>0</v>
      </c>
      <c r="C46" s="957">
        <f>SUM(C34:C45)</f>
        <v>0</v>
      </c>
      <c r="D46" s="957">
        <f>SUM(D34:D45)</f>
        <v>0</v>
      </c>
      <c r="E46" s="957">
        <f>SUM(E34:E45)</f>
        <v>0</v>
      </c>
    </row>
    <row r="47" spans="1:5">
      <c r="A47" s="590"/>
      <c r="B47" s="590"/>
      <c r="C47" s="590"/>
      <c r="D47" s="600"/>
      <c r="E47" s="598"/>
    </row>
    <row r="48" spans="1:5">
      <c r="A48" s="599"/>
      <c r="B48" s="599"/>
      <c r="C48" s="599"/>
      <c r="D48" s="601"/>
      <c r="E48" s="601"/>
    </row>
    <row r="49" spans="1:5">
      <c r="A49" s="590"/>
      <c r="B49" s="590"/>
      <c r="C49" s="590"/>
      <c r="D49" s="600"/>
      <c r="E49" s="600"/>
    </row>
    <row r="50" spans="1:5">
      <c r="A50" s="590"/>
      <c r="B50" s="590"/>
      <c r="C50" s="590"/>
      <c r="D50" s="600"/>
      <c r="E50" s="600"/>
    </row>
    <row r="51" spans="1:5" ht="13.95" customHeight="1">
      <c r="A51" s="584" t="s">
        <v>474</v>
      </c>
      <c r="B51" s="582"/>
      <c r="C51" s="582" t="s">
        <v>475</v>
      </c>
      <c r="D51" s="582"/>
      <c r="E51" s="583"/>
    </row>
    <row r="52" spans="1:5" ht="15.6" thickBot="1">
      <c r="A52" s="596"/>
      <c r="B52" s="596"/>
      <c r="C52" s="596"/>
      <c r="D52" s="597"/>
      <c r="E52" s="597"/>
    </row>
    <row r="53" spans="1:5">
      <c r="A53" s="587"/>
      <c r="B53" s="587"/>
      <c r="C53" s="587"/>
      <c r="D53" s="587" t="s">
        <v>354</v>
      </c>
      <c r="E53" s="588"/>
    </row>
    <row r="54" spans="1:5">
      <c r="A54" s="589"/>
      <c r="B54" s="589" t="s">
        <v>355</v>
      </c>
      <c r="C54" s="589" t="s">
        <v>356</v>
      </c>
      <c r="D54" s="590" t="s">
        <v>357</v>
      </c>
      <c r="E54" s="589" t="s">
        <v>358</v>
      </c>
    </row>
    <row r="55" spans="1:5">
      <c r="A55" s="591" t="s">
        <v>359</v>
      </c>
      <c r="B55" s="591" t="s">
        <v>360</v>
      </c>
      <c r="C55" s="591" t="s">
        <v>361</v>
      </c>
      <c r="D55" s="591" t="s">
        <v>362</v>
      </c>
      <c r="E55" s="592" t="s">
        <v>363</v>
      </c>
    </row>
    <row r="56" spans="1:5">
      <c r="A56" s="593"/>
      <c r="B56" s="956"/>
      <c r="C56" s="956"/>
      <c r="D56" s="956"/>
      <c r="E56" s="956">
        <f t="shared" ref="E56:E67" si="2">SUM(B56:D56)</f>
        <v>0</v>
      </c>
    </row>
    <row r="57" spans="1:5">
      <c r="A57" s="593"/>
      <c r="B57" s="956"/>
      <c r="C57" s="956"/>
      <c r="D57" s="956"/>
      <c r="E57" s="956">
        <f t="shared" si="2"/>
        <v>0</v>
      </c>
    </row>
    <row r="58" spans="1:5">
      <c r="A58" s="593"/>
      <c r="B58" s="956"/>
      <c r="C58" s="956"/>
      <c r="D58" s="956"/>
      <c r="E58" s="956">
        <f t="shared" si="2"/>
        <v>0</v>
      </c>
    </row>
    <row r="59" spans="1:5">
      <c r="A59" s="593"/>
      <c r="B59" s="956"/>
      <c r="C59" s="956"/>
      <c r="D59" s="956"/>
      <c r="E59" s="956">
        <f t="shared" si="2"/>
        <v>0</v>
      </c>
    </row>
    <row r="60" spans="1:5">
      <c r="A60" s="593"/>
      <c r="B60" s="956"/>
      <c r="C60" s="956"/>
      <c r="D60" s="956"/>
      <c r="E60" s="956">
        <f t="shared" si="2"/>
        <v>0</v>
      </c>
    </row>
    <row r="61" spans="1:5">
      <c r="A61" s="593"/>
      <c r="B61" s="956"/>
      <c r="C61" s="956"/>
      <c r="D61" s="956"/>
      <c r="E61" s="956">
        <f t="shared" si="2"/>
        <v>0</v>
      </c>
    </row>
    <row r="62" spans="1:5">
      <c r="A62" s="593"/>
      <c r="B62" s="956"/>
      <c r="C62" s="956"/>
      <c r="D62" s="956"/>
      <c r="E62" s="956">
        <f t="shared" si="2"/>
        <v>0</v>
      </c>
    </row>
    <row r="63" spans="1:5">
      <c r="A63" s="593"/>
      <c r="B63" s="956"/>
      <c r="C63" s="956"/>
      <c r="D63" s="956"/>
      <c r="E63" s="956">
        <f t="shared" si="2"/>
        <v>0</v>
      </c>
    </row>
    <row r="64" spans="1:5">
      <c r="A64" s="593"/>
      <c r="B64" s="956"/>
      <c r="C64" s="956"/>
      <c r="D64" s="956"/>
      <c r="E64" s="956">
        <f t="shared" si="2"/>
        <v>0</v>
      </c>
    </row>
    <row r="65" spans="1:5">
      <c r="A65" s="593"/>
      <c r="B65" s="956"/>
      <c r="C65" s="956"/>
      <c r="D65" s="956"/>
      <c r="E65" s="956">
        <f t="shared" si="2"/>
        <v>0</v>
      </c>
    </row>
    <row r="66" spans="1:5">
      <c r="A66" s="593"/>
      <c r="B66" s="956"/>
      <c r="C66" s="956"/>
      <c r="D66" s="956"/>
      <c r="E66" s="956">
        <f t="shared" si="2"/>
        <v>0</v>
      </c>
    </row>
    <row r="67" spans="1:5">
      <c r="A67" s="593"/>
      <c r="B67" s="956"/>
      <c r="C67" s="956"/>
      <c r="D67" s="956"/>
      <c r="E67" s="956">
        <f t="shared" si="2"/>
        <v>0</v>
      </c>
    </row>
    <row r="68" spans="1:5" ht="15.6" thickBot="1">
      <c r="A68" s="594" t="s">
        <v>358</v>
      </c>
      <c r="B68" s="957">
        <f>SUM(B56:B67)</f>
        <v>0</v>
      </c>
      <c r="C68" s="957">
        <f>SUM(C56:C67)</f>
        <v>0</v>
      </c>
      <c r="D68" s="957">
        <f>SUM(D56:D67)</f>
        <v>0</v>
      </c>
      <c r="E68" s="957">
        <f>SUM(E56:E67)</f>
        <v>0</v>
      </c>
    </row>
    <row r="69" spans="1:5">
      <c r="A69" s="595"/>
      <c r="B69" s="603"/>
      <c r="C69" s="603"/>
      <c r="D69" s="604"/>
      <c r="E69" s="598"/>
    </row>
    <row r="70" spans="1:5">
      <c r="A70" s="605"/>
      <c r="B70" s="581"/>
      <c r="C70" s="581"/>
      <c r="D70" s="583"/>
      <c r="E70" s="606"/>
    </row>
    <row r="71" spans="1:5">
      <c r="A71" s="173"/>
      <c r="B71" s="173"/>
      <c r="C71" s="607" t="s">
        <v>564</v>
      </c>
      <c r="D71" s="173"/>
      <c r="E71" s="197"/>
    </row>
    <row r="72" spans="1:5">
      <c r="A72" s="196"/>
      <c r="B72" s="173"/>
      <c r="C72" s="173"/>
      <c r="D72" s="197"/>
      <c r="E72" s="197"/>
    </row>
    <row r="73" spans="1:5">
      <c r="A73" s="196"/>
      <c r="B73" s="173"/>
      <c r="C73" s="173"/>
      <c r="D73" s="197"/>
      <c r="E73" s="197"/>
    </row>
  </sheetData>
  <phoneticPr fontId="0" type="noConversion"/>
  <pageMargins left="0.5" right="0.5" top="0" bottom="0" header="0.5" footer="0.5"/>
  <pageSetup paperSize="5" scale="8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workbookViewId="0">
      <selection activeCell="A61" sqref="A61"/>
    </sheetView>
  </sheetViews>
  <sheetFormatPr defaultRowHeight="15"/>
  <sheetData>
    <row r="13" spans="1:8" ht="20.399999999999999">
      <c r="A13" s="1358" t="s">
        <v>893</v>
      </c>
      <c r="B13" s="1358"/>
      <c r="C13" s="1358"/>
      <c r="D13" s="1358"/>
      <c r="E13" s="1358"/>
      <c r="F13" s="1358"/>
      <c r="G13" s="1358"/>
      <c r="H13" s="1358"/>
    </row>
    <row r="16" spans="1:8" ht="17.399999999999999">
      <c r="A16" s="1315">
        <v>3000</v>
      </c>
      <c r="B16" s="1315"/>
      <c r="C16" s="1315"/>
      <c r="D16" s="1315"/>
      <c r="E16" s="1315"/>
      <c r="F16" s="1315"/>
      <c r="G16" s="1315"/>
      <c r="H16" s="1315"/>
    </row>
    <row r="18" spans="1:8" ht="17.399999999999999">
      <c r="A18" s="1315"/>
      <c r="B18" s="1315"/>
      <c r="C18" s="1315"/>
      <c r="D18" s="1315"/>
      <c r="E18" s="1315"/>
      <c r="F18" s="1315"/>
      <c r="G18" s="1315"/>
      <c r="H18" s="1315"/>
    </row>
    <row r="20" spans="1:8" ht="17.399999999999999">
      <c r="A20" s="1315"/>
      <c r="B20" s="1315"/>
      <c r="C20" s="1315"/>
      <c r="D20" s="1315"/>
      <c r="E20" s="1315"/>
      <c r="F20" s="1315"/>
      <c r="G20" s="1315"/>
      <c r="H20" s="1315"/>
    </row>
    <row r="21" spans="1:8" ht="17.399999999999999">
      <c r="A21" s="1315"/>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894</v>
      </c>
      <c r="B58" s="1327"/>
      <c r="C58" s="1327"/>
      <c r="D58" s="1327"/>
      <c r="E58" s="1327"/>
      <c r="F58" s="1327"/>
      <c r="G58" s="1327"/>
      <c r="H58" s="132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9" topLeftCell="D10" activePane="bottomRight" state="frozen"/>
      <selection pane="topRight" activeCell="D1" sqref="D1"/>
      <selection pane="bottomLeft" activeCell="A10" sqref="A10"/>
      <selection pane="bottomRight" activeCell="D3" sqref="D3"/>
    </sheetView>
  </sheetViews>
  <sheetFormatPr defaultColWidth="6.81640625" defaultRowHeight="15"/>
  <cols>
    <col min="1" max="1" width="3.36328125" customWidth="1"/>
    <col min="2" max="2" width="9.6328125" customWidth="1"/>
    <col min="3" max="3" width="30.81640625" customWidth="1"/>
    <col min="4" max="4" width="15.90625" customWidth="1"/>
    <col min="5" max="5" width="13.36328125" customWidth="1"/>
    <col min="6" max="11" width="13" customWidth="1"/>
    <col min="12" max="13" width="0" hidden="1" customWidth="1"/>
  </cols>
  <sheetData>
    <row r="1" spans="1:11" ht="15.6">
      <c r="A1" s="1364" t="s">
        <v>476</v>
      </c>
      <c r="B1" s="264"/>
      <c r="C1" s="356"/>
      <c r="D1" s="356"/>
      <c r="E1" s="356"/>
      <c r="F1" s="356"/>
      <c r="G1" s="356"/>
      <c r="H1" s="356"/>
      <c r="I1" s="356"/>
      <c r="J1" s="356"/>
      <c r="K1" s="356"/>
    </row>
    <row r="2" spans="1:11" ht="15.6">
      <c r="A2" s="1349"/>
      <c r="B2" s="359" t="s">
        <v>477</v>
      </c>
      <c r="C2" s="268"/>
      <c r="D2" s="268"/>
      <c r="E2" s="268"/>
      <c r="F2" s="268"/>
      <c r="G2" s="268"/>
      <c r="H2" s="441"/>
      <c r="I2" s="441"/>
      <c r="J2" s="268"/>
      <c r="K2" s="273"/>
    </row>
    <row r="3" spans="1:11" ht="15.6">
      <c r="A3" s="1349"/>
      <c r="B3" s="376"/>
      <c r="C3" s="282"/>
      <c r="D3" s="282" t="str">
        <f>Coverpage!A47</f>
        <v xml:space="preserve">Fiscal Year ended June 30, 2016        </v>
      </c>
      <c r="E3" s="282"/>
      <c r="F3" s="282"/>
      <c r="G3" s="282"/>
      <c r="H3" s="285"/>
      <c r="I3" s="285"/>
      <c r="J3" s="282"/>
      <c r="K3" s="286"/>
    </row>
    <row r="4" spans="1:11" ht="15.6">
      <c r="A4" s="1349"/>
      <c r="B4" s="357"/>
      <c r="C4" s="358"/>
      <c r="D4" s="442" t="s">
        <v>478</v>
      </c>
      <c r="E4" s="442">
        <v>3500</v>
      </c>
      <c r="F4" s="442"/>
      <c r="G4" s="442"/>
      <c r="H4" s="442"/>
      <c r="I4" s="442"/>
      <c r="J4" s="442"/>
      <c r="K4" s="344"/>
    </row>
    <row r="5" spans="1:11" ht="15.6">
      <c r="A5" s="1349"/>
      <c r="B5" s="339" t="s">
        <v>195</v>
      </c>
      <c r="C5" s="387"/>
      <c r="D5" s="387"/>
      <c r="E5" s="384" t="s">
        <v>479</v>
      </c>
      <c r="F5" s="384"/>
      <c r="G5" s="384"/>
      <c r="H5" s="384"/>
      <c r="I5" s="384"/>
      <c r="J5" s="384"/>
      <c r="K5" s="415"/>
    </row>
    <row r="6" spans="1:11" ht="16.2" thickBot="1">
      <c r="A6" s="1349"/>
      <c r="B6" s="443" t="s">
        <v>202</v>
      </c>
      <c r="C6" s="444" t="s">
        <v>480</v>
      </c>
      <c r="D6" s="444" t="s">
        <v>481</v>
      </c>
      <c r="E6" s="444" t="s">
        <v>8</v>
      </c>
      <c r="F6" s="444"/>
      <c r="G6" s="444"/>
      <c r="H6" s="444"/>
      <c r="I6" s="444"/>
      <c r="J6" s="444"/>
      <c r="K6" s="445" t="s">
        <v>482</v>
      </c>
    </row>
    <row r="7" spans="1:11" ht="15.6">
      <c r="A7" s="1349"/>
      <c r="B7" s="446" t="s">
        <v>483</v>
      </c>
      <c r="C7" s="447"/>
      <c r="D7" s="958"/>
      <c r="E7" s="959"/>
      <c r="F7" s="959"/>
      <c r="G7" s="960"/>
      <c r="H7" s="959"/>
      <c r="I7" s="959"/>
      <c r="J7" s="959"/>
      <c r="K7" s="961"/>
    </row>
    <row r="8" spans="1:11" ht="15.6">
      <c r="A8" s="1349"/>
      <c r="B8" s="449">
        <v>312000</v>
      </c>
      <c r="C8" s="404" t="s">
        <v>484</v>
      </c>
      <c r="D8" s="517"/>
      <c r="E8" s="511"/>
      <c r="F8" s="511"/>
      <c r="G8" s="313"/>
      <c r="H8" s="511"/>
      <c r="I8" s="511"/>
      <c r="J8" s="511"/>
      <c r="K8" s="514">
        <f>SUM(H8:J8)</f>
        <v>0</v>
      </c>
    </row>
    <row r="9" spans="1:11" ht="15.6">
      <c r="A9" s="1349"/>
      <c r="B9" s="404">
        <v>314200</v>
      </c>
      <c r="C9" s="404" t="s">
        <v>485</v>
      </c>
      <c r="D9" s="517"/>
      <c r="E9" s="511"/>
      <c r="F9" s="511"/>
      <c r="G9" s="313"/>
      <c r="H9" s="511"/>
      <c r="I9" s="511"/>
      <c r="J9" s="511"/>
      <c r="K9" s="514">
        <f>SUM(H9:J9)</f>
        <v>0</v>
      </c>
    </row>
    <row r="10" spans="1:11" ht="15.6">
      <c r="A10" s="1349"/>
      <c r="B10" s="450"/>
      <c r="C10" s="450"/>
      <c r="D10" s="517"/>
      <c r="E10" s="511"/>
      <c r="F10" s="511"/>
      <c r="G10" s="313"/>
      <c r="H10" s="511"/>
      <c r="I10" s="511"/>
      <c r="J10" s="511"/>
      <c r="K10" s="514">
        <f>SUM(H10:J10)</f>
        <v>0</v>
      </c>
    </row>
    <row r="11" spans="1:11" ht="15.6">
      <c r="A11" s="1349"/>
      <c r="B11" s="309"/>
      <c r="C11" s="451"/>
      <c r="D11" s="517"/>
      <c r="E11" s="511"/>
      <c r="F11" s="511"/>
      <c r="G11" s="313"/>
      <c r="H11" s="511"/>
      <c r="I11" s="511"/>
      <c r="J11" s="511"/>
      <c r="K11" s="514">
        <f>SUM(H11:J11)</f>
        <v>0</v>
      </c>
    </row>
    <row r="12" spans="1:11" ht="15.6">
      <c r="A12" s="1349"/>
      <c r="B12" s="452" t="s">
        <v>486</v>
      </c>
      <c r="C12" s="453"/>
      <c r="D12" s="962"/>
      <c r="E12" s="963"/>
      <c r="F12" s="963"/>
      <c r="G12" s="964"/>
      <c r="H12" s="963"/>
      <c r="I12" s="963"/>
      <c r="J12" s="963"/>
      <c r="K12" s="965"/>
    </row>
    <row r="13" spans="1:11" ht="15.6">
      <c r="A13" s="1349"/>
      <c r="B13" s="404">
        <v>335065</v>
      </c>
      <c r="C13" s="404" t="s">
        <v>487</v>
      </c>
      <c r="D13" s="966"/>
      <c r="E13" s="511"/>
      <c r="F13" s="511"/>
      <c r="G13" s="313"/>
      <c r="H13" s="511"/>
      <c r="I13" s="511"/>
      <c r="J13" s="511"/>
      <c r="K13" s="514">
        <f t="shared" ref="K13:K22" si="0">SUM(H13:J13)</f>
        <v>0</v>
      </c>
    </row>
    <row r="14" spans="1:11" ht="15.6">
      <c r="A14" s="1349"/>
      <c r="B14" s="192">
        <v>335210</v>
      </c>
      <c r="C14" s="451" t="s">
        <v>488</v>
      </c>
      <c r="D14" s="517"/>
      <c r="E14" s="511"/>
      <c r="F14" s="511"/>
      <c r="G14" s="313"/>
      <c r="H14" s="511"/>
      <c r="I14" s="511"/>
      <c r="J14" s="511"/>
      <c r="K14" s="514">
        <f t="shared" si="0"/>
        <v>0</v>
      </c>
    </row>
    <row r="15" spans="1:11" ht="15.6">
      <c r="A15" s="1349"/>
      <c r="B15" s="192">
        <v>335230</v>
      </c>
      <c r="C15" s="451" t="s">
        <v>489</v>
      </c>
      <c r="D15" s="517"/>
      <c r="E15" s="511"/>
      <c r="F15" s="511"/>
      <c r="G15" s="313"/>
      <c r="H15" s="511"/>
      <c r="I15" s="511"/>
      <c r="J15" s="511"/>
      <c r="K15" s="514">
        <f t="shared" si="0"/>
        <v>0</v>
      </c>
    </row>
    <row r="16" spans="1:11" ht="15.75" customHeight="1">
      <c r="A16" s="1349"/>
      <c r="B16" s="192">
        <v>363010</v>
      </c>
      <c r="C16" s="451" t="s">
        <v>490</v>
      </c>
      <c r="D16" s="517"/>
      <c r="E16" s="511"/>
      <c r="F16" s="511"/>
      <c r="G16" s="313"/>
      <c r="H16" s="511"/>
      <c r="I16" s="511"/>
      <c r="J16" s="511"/>
      <c r="K16" s="514">
        <f t="shared" si="0"/>
        <v>0</v>
      </c>
    </row>
    <row r="17" spans="1:11" ht="15.6">
      <c r="A17" s="1349"/>
      <c r="B17" s="192">
        <v>371010</v>
      </c>
      <c r="C17" s="451" t="s">
        <v>491</v>
      </c>
      <c r="D17" s="517"/>
      <c r="E17" s="511"/>
      <c r="F17" s="719"/>
      <c r="G17" s="511"/>
      <c r="H17" s="511"/>
      <c r="I17" s="511"/>
      <c r="J17" s="511"/>
      <c r="K17" s="514">
        <f t="shared" si="0"/>
        <v>0</v>
      </c>
    </row>
    <row r="18" spans="1:11" ht="15.6">
      <c r="A18" s="1349"/>
      <c r="B18" s="192">
        <v>382010</v>
      </c>
      <c r="C18" s="451" t="s">
        <v>492</v>
      </c>
      <c r="D18" s="517"/>
      <c r="E18" s="511"/>
      <c r="F18" s="511"/>
      <c r="G18" s="313"/>
      <c r="H18" s="511"/>
      <c r="I18" s="511"/>
      <c r="J18" s="511"/>
      <c r="K18" s="514">
        <f t="shared" si="0"/>
        <v>0</v>
      </c>
    </row>
    <row r="19" spans="1:11" ht="15.6">
      <c r="A19" s="1349"/>
      <c r="B19" s="190">
        <v>131</v>
      </c>
      <c r="C19" s="451" t="s">
        <v>493</v>
      </c>
      <c r="D19" s="517"/>
      <c r="E19" s="511"/>
      <c r="F19" s="511"/>
      <c r="G19" s="313"/>
      <c r="H19" s="511"/>
      <c r="I19" s="511"/>
      <c r="J19" s="511"/>
      <c r="K19" s="514">
        <f t="shared" si="0"/>
        <v>0</v>
      </c>
    </row>
    <row r="20" spans="1:11" ht="15.6">
      <c r="A20" s="1349"/>
      <c r="B20" s="192">
        <v>383000</v>
      </c>
      <c r="C20" s="451" t="s">
        <v>494</v>
      </c>
      <c r="D20" s="517"/>
      <c r="E20" s="511"/>
      <c r="F20" s="511"/>
      <c r="G20" s="313"/>
      <c r="H20" s="511"/>
      <c r="I20" s="511"/>
      <c r="J20" s="511"/>
      <c r="K20" s="514">
        <f t="shared" si="0"/>
        <v>0</v>
      </c>
    </row>
    <row r="21" spans="1:11" ht="12.75" customHeight="1">
      <c r="A21" s="1349"/>
      <c r="B21" s="450"/>
      <c r="C21" s="450"/>
      <c r="D21" s="967"/>
      <c r="E21" s="511"/>
      <c r="F21" s="511"/>
      <c r="G21" s="313"/>
      <c r="H21" s="511"/>
      <c r="I21" s="511"/>
      <c r="J21" s="511"/>
      <c r="K21" s="514">
        <f t="shared" si="0"/>
        <v>0</v>
      </c>
    </row>
    <row r="22" spans="1:11" ht="15.6">
      <c r="A22" s="1349"/>
      <c r="B22" s="313"/>
      <c r="C22" s="403"/>
      <c r="D22" s="517"/>
      <c r="E22" s="313"/>
      <c r="F22" s="309"/>
      <c r="G22" s="313"/>
      <c r="H22" s="313"/>
      <c r="I22" s="313"/>
      <c r="J22" s="313"/>
      <c r="K22" s="514">
        <f t="shared" si="0"/>
        <v>0</v>
      </c>
    </row>
    <row r="23" spans="1:11" ht="15.6">
      <c r="A23" s="1349"/>
      <c r="B23" s="450"/>
      <c r="C23" s="450"/>
      <c r="D23" s="570"/>
      <c r="E23" s="511"/>
      <c r="F23" s="511"/>
      <c r="G23" s="313"/>
      <c r="H23" s="511"/>
      <c r="I23" s="511"/>
      <c r="J23" s="511"/>
      <c r="K23" s="514">
        <f>SUM(H23:J23)</f>
        <v>0</v>
      </c>
    </row>
    <row r="24" spans="1:11" ht="16.2" thickBot="1">
      <c r="A24" s="1349"/>
      <c r="B24" s="455" t="s">
        <v>495</v>
      </c>
      <c r="C24" s="456"/>
      <c r="D24" s="968"/>
      <c r="E24" s="969">
        <f t="shared" ref="E24:K24" si="1">SUM(E7:E23)</f>
        <v>0</v>
      </c>
      <c r="F24" s="969">
        <f t="shared" si="1"/>
        <v>0</v>
      </c>
      <c r="G24" s="969">
        <f t="shared" si="1"/>
        <v>0</v>
      </c>
      <c r="H24" s="969">
        <f t="shared" si="1"/>
        <v>0</v>
      </c>
      <c r="I24" s="969">
        <f t="shared" si="1"/>
        <v>0</v>
      </c>
      <c r="J24" s="969">
        <f t="shared" si="1"/>
        <v>0</v>
      </c>
      <c r="K24" s="970">
        <f t="shared" si="1"/>
        <v>0</v>
      </c>
    </row>
    <row r="25" spans="1:11" ht="16.2" thickTop="1">
      <c r="A25" s="1349"/>
      <c r="B25" s="458" t="s">
        <v>184</v>
      </c>
      <c r="C25" s="285"/>
      <c r="D25" s="971"/>
      <c r="E25" s="506"/>
      <c r="F25" s="506"/>
      <c r="G25" s="947"/>
      <c r="H25" s="506"/>
      <c r="I25" s="506"/>
      <c r="J25" s="506"/>
      <c r="K25" s="509"/>
    </row>
    <row r="26" spans="1:11" ht="15.6">
      <c r="A26" s="1349"/>
      <c r="B26" s="404">
        <v>490100</v>
      </c>
      <c r="C26" s="404" t="s">
        <v>496</v>
      </c>
      <c r="D26" s="966"/>
      <c r="E26" s="719"/>
      <c r="F26" s="719"/>
      <c r="G26" s="309"/>
      <c r="H26" s="719"/>
      <c r="I26" s="719"/>
      <c r="J26" s="719"/>
      <c r="K26" s="972"/>
    </row>
    <row r="27" spans="1:11" ht="15.6">
      <c r="A27" s="1349"/>
      <c r="B27" s="459">
        <v>610</v>
      </c>
      <c r="C27" s="403" t="s">
        <v>497</v>
      </c>
      <c r="D27" s="517"/>
      <c r="E27" s="511"/>
      <c r="F27" s="511"/>
      <c r="G27" s="313"/>
      <c r="H27" s="511"/>
      <c r="I27" s="511"/>
      <c r="J27" s="511"/>
      <c r="K27" s="514">
        <f>SUM(H27:J27)</f>
        <v>0</v>
      </c>
    </row>
    <row r="28" spans="1:11" ht="15.6">
      <c r="A28" s="1349"/>
      <c r="B28" s="459">
        <v>620</v>
      </c>
      <c r="C28" s="403" t="s">
        <v>498</v>
      </c>
      <c r="D28" s="517"/>
      <c r="E28" s="511"/>
      <c r="F28" s="511"/>
      <c r="G28" s="313"/>
      <c r="H28" s="511"/>
      <c r="I28" s="511"/>
      <c r="J28" s="511"/>
      <c r="K28" s="514">
        <f>SUM(H28:J28)</f>
        <v>0</v>
      </c>
    </row>
    <row r="29" spans="1:11" ht="15.6">
      <c r="A29" s="1349"/>
      <c r="B29" s="459">
        <v>630</v>
      </c>
      <c r="C29" s="403" t="s">
        <v>499</v>
      </c>
      <c r="D29" s="517"/>
      <c r="E29" s="511"/>
      <c r="F29" s="511"/>
      <c r="G29" s="313"/>
      <c r="H29" s="511"/>
      <c r="I29" s="511"/>
      <c r="J29" s="511"/>
      <c r="K29" s="514">
        <f>SUM(H29:J29)</f>
        <v>0</v>
      </c>
    </row>
    <row r="30" spans="1:11" ht="15.6">
      <c r="A30" s="1349"/>
      <c r="B30" s="192">
        <v>490300</v>
      </c>
      <c r="C30" s="451" t="s">
        <v>500</v>
      </c>
      <c r="D30" s="973"/>
      <c r="E30" s="974"/>
      <c r="F30" s="974"/>
      <c r="G30" s="975"/>
      <c r="H30" s="974"/>
      <c r="I30" s="974"/>
      <c r="J30" s="974"/>
      <c r="K30" s="976"/>
    </row>
    <row r="31" spans="1:11" ht="15.6">
      <c r="A31" s="1349"/>
      <c r="B31" s="459">
        <v>610</v>
      </c>
      <c r="C31" s="403" t="s">
        <v>497</v>
      </c>
      <c r="D31" s="977"/>
      <c r="E31" s="978"/>
      <c r="F31" s="978"/>
      <c r="G31" s="979"/>
      <c r="H31" s="978"/>
      <c r="I31" s="978"/>
      <c r="J31" s="978"/>
      <c r="K31" s="976">
        <f>SUM(H31:J31)</f>
        <v>0</v>
      </c>
    </row>
    <row r="32" spans="1:11" ht="15.6">
      <c r="A32" s="1349"/>
      <c r="B32" s="459">
        <v>620</v>
      </c>
      <c r="C32" s="403" t="s">
        <v>498</v>
      </c>
      <c r="D32" s="977"/>
      <c r="E32" s="979"/>
      <c r="F32" s="975"/>
      <c r="G32" s="979"/>
      <c r="H32" s="979"/>
      <c r="I32" s="979"/>
      <c r="J32" s="979"/>
      <c r="K32" s="976">
        <f>SUM(H32:J32)</f>
        <v>0</v>
      </c>
    </row>
    <row r="33" spans="1:11" ht="15.6">
      <c r="A33" s="1349"/>
      <c r="B33" s="459">
        <v>630</v>
      </c>
      <c r="C33" s="403" t="s">
        <v>499</v>
      </c>
      <c r="D33" s="977"/>
      <c r="E33" s="978"/>
      <c r="F33" s="978"/>
      <c r="G33" s="975"/>
      <c r="H33" s="978"/>
      <c r="I33" s="978"/>
      <c r="J33" s="978"/>
      <c r="K33" s="976">
        <f>SUM(H33:J33)</f>
        <v>0</v>
      </c>
    </row>
    <row r="34" spans="1:11" ht="15.6">
      <c r="A34" s="1349"/>
      <c r="B34" s="217">
        <v>510100</v>
      </c>
      <c r="C34" s="403" t="s">
        <v>501</v>
      </c>
      <c r="D34" s="973"/>
      <c r="E34" s="974"/>
      <c r="F34" s="974"/>
      <c r="G34" s="980"/>
      <c r="H34" s="974"/>
      <c r="I34" s="974"/>
      <c r="J34" s="974"/>
      <c r="K34" s="976">
        <f>SUM(H34:J34)</f>
        <v>0</v>
      </c>
    </row>
    <row r="35" spans="1:11" ht="15.6">
      <c r="A35" s="1349"/>
      <c r="B35" s="217">
        <v>211000</v>
      </c>
      <c r="C35" s="403" t="s">
        <v>502</v>
      </c>
      <c r="D35" s="981"/>
      <c r="E35" s="982"/>
      <c r="F35" s="982"/>
      <c r="G35" s="980"/>
      <c r="H35" s="978"/>
      <c r="I35" s="978"/>
      <c r="J35" s="982"/>
      <c r="K35" s="976">
        <f>SUM(H35:J35)</f>
        <v>0</v>
      </c>
    </row>
    <row r="36" spans="1:11" ht="26.25" customHeight="1" thickBot="1">
      <c r="A36" s="1349"/>
      <c r="B36" s="1365" t="s">
        <v>503</v>
      </c>
      <c r="C36" s="1366"/>
      <c r="D36" s="1357"/>
      <c r="E36" s="909">
        <f t="shared" ref="E36:K36" si="2">SUM(E26:E35)</f>
        <v>0</v>
      </c>
      <c r="F36" s="909">
        <f t="shared" si="2"/>
        <v>0</v>
      </c>
      <c r="G36" s="909">
        <f t="shared" si="2"/>
        <v>0</v>
      </c>
      <c r="H36" s="205">
        <f t="shared" si="2"/>
        <v>0</v>
      </c>
      <c r="I36" s="909">
        <f t="shared" si="2"/>
        <v>0</v>
      </c>
      <c r="J36" s="909">
        <f t="shared" si="2"/>
        <v>0</v>
      </c>
      <c r="K36" s="983">
        <f t="shared" si="2"/>
        <v>0</v>
      </c>
    </row>
    <row r="37" spans="1:11" ht="16.2" thickTop="1">
      <c r="A37" s="356"/>
      <c r="B37" s="461" t="s">
        <v>504</v>
      </c>
      <c r="C37" s="462"/>
      <c r="D37" s="293"/>
      <c r="E37" s="306"/>
      <c r="F37" s="306"/>
      <c r="G37" s="293"/>
      <c r="H37" s="306"/>
      <c r="I37" s="306"/>
      <c r="J37" s="306"/>
      <c r="K37" s="463"/>
    </row>
    <row r="38" spans="1:11" ht="15.6">
      <c r="A38" s="356"/>
      <c r="B38" s="461" t="s">
        <v>463</v>
      </c>
      <c r="C38" s="462"/>
      <c r="D38" s="293"/>
      <c r="E38" s="306"/>
      <c r="F38" s="306"/>
      <c r="G38" s="293"/>
      <c r="H38" s="306"/>
      <c r="I38" s="306"/>
      <c r="J38" s="306"/>
      <c r="K38" s="463"/>
    </row>
    <row r="39" spans="1:11" ht="15.6">
      <c r="A39" s="172"/>
      <c r="B39" s="464" t="s">
        <v>505</v>
      </c>
      <c r="C39" s="465"/>
      <c r="D39" s="466"/>
      <c r="E39" s="467"/>
      <c r="F39" s="467"/>
      <c r="G39" s="466"/>
      <c r="H39" s="467"/>
      <c r="I39" s="467"/>
      <c r="J39" s="467"/>
      <c r="K39" s="162"/>
    </row>
    <row r="40" spans="1:11">
      <c r="A40" s="171"/>
      <c r="B40" s="166"/>
      <c r="C40" s="167"/>
      <c r="D40" s="168"/>
      <c r="E40" s="169"/>
      <c r="F40" s="169"/>
      <c r="G40" s="168"/>
      <c r="H40" s="169"/>
      <c r="I40" s="169"/>
      <c r="J40" s="169"/>
      <c r="K40" s="170"/>
    </row>
    <row r="41" spans="1:11">
      <c r="A41" s="171"/>
      <c r="B41" s="172"/>
      <c r="C41" s="171"/>
      <c r="D41" s="173"/>
      <c r="E41" s="174"/>
      <c r="F41" s="174"/>
      <c r="G41" s="173"/>
      <c r="H41" s="174"/>
      <c r="I41" s="174"/>
      <c r="J41" s="174"/>
      <c r="K41" s="175"/>
    </row>
    <row r="42" spans="1:11">
      <c r="A42" s="171"/>
      <c r="B42" s="172"/>
      <c r="C42" s="171"/>
      <c r="D42" s="173"/>
      <c r="E42" s="174"/>
      <c r="F42" s="174"/>
      <c r="G42" s="173"/>
      <c r="H42" s="174"/>
      <c r="I42" s="174"/>
      <c r="J42" s="174"/>
      <c r="K42" s="175"/>
    </row>
    <row r="43" spans="1:11">
      <c r="A43" s="171"/>
      <c r="B43" s="172"/>
      <c r="C43" s="171"/>
      <c r="D43" s="173"/>
      <c r="E43" s="174"/>
      <c r="F43" s="174"/>
      <c r="G43" s="173"/>
      <c r="H43" s="174"/>
      <c r="I43" s="174"/>
      <c r="J43" s="174"/>
      <c r="K43" s="175"/>
    </row>
    <row r="44" spans="1:11">
      <c r="A44" s="171"/>
      <c r="B44" s="171"/>
      <c r="C44" s="171"/>
      <c r="D44" s="173"/>
      <c r="E44" s="175"/>
      <c r="F44" s="175"/>
      <c r="G44" s="173"/>
      <c r="H44" s="175"/>
      <c r="I44" s="175"/>
      <c r="J44" s="175"/>
      <c r="K44" s="175"/>
    </row>
    <row r="45" spans="1:11">
      <c r="A45" s="171"/>
      <c r="B45" s="171"/>
      <c r="C45" s="171"/>
      <c r="D45" s="171"/>
      <c r="E45" s="171"/>
      <c r="F45" s="171"/>
      <c r="G45" s="171"/>
      <c r="H45" s="171"/>
      <c r="I45" s="171"/>
      <c r="J45" s="171"/>
      <c r="K45" s="171"/>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topLeftCell="A7" workbookViewId="0">
      <selection activeCell="A62" sqref="A62"/>
    </sheetView>
  </sheetViews>
  <sheetFormatPr defaultRowHeight="15"/>
  <sheetData>
    <row r="13" spans="1:8" ht="20.399999999999999">
      <c r="A13" s="1358" t="s">
        <v>895</v>
      </c>
      <c r="B13" s="1358"/>
      <c r="C13" s="1358"/>
      <c r="D13" s="1358"/>
      <c r="E13" s="1358"/>
      <c r="F13" s="1358"/>
      <c r="G13" s="1358"/>
      <c r="H13" s="1358"/>
    </row>
    <row r="16" spans="1:8" ht="17.399999999999999">
      <c r="A16" s="1315">
        <v>4000</v>
      </c>
      <c r="B16" s="1315"/>
      <c r="C16" s="1315"/>
      <c r="D16" s="1315"/>
      <c r="E16" s="1315"/>
      <c r="F16" s="1315"/>
      <c r="G16" s="1315"/>
      <c r="H16" s="1315"/>
    </row>
    <row r="18" spans="1:8" ht="17.399999999999999">
      <c r="A18" s="1315"/>
      <c r="B18" s="1315"/>
      <c r="C18" s="1315"/>
      <c r="D18" s="1315"/>
      <c r="E18" s="1315"/>
      <c r="F18" s="1315"/>
      <c r="G18" s="1315"/>
      <c r="H18" s="1315"/>
    </row>
    <row r="20" spans="1:8" ht="17.399999999999999">
      <c r="A20" s="1315"/>
      <c r="B20" s="1315"/>
      <c r="C20" s="1315"/>
      <c r="D20" s="1315"/>
      <c r="E20" s="1315"/>
      <c r="F20" s="1315"/>
      <c r="G20" s="1315"/>
      <c r="H20" s="1315"/>
    </row>
    <row r="21" spans="1:8" ht="17.399999999999999">
      <c r="A21" s="1315"/>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896</v>
      </c>
      <c r="B58" s="1327"/>
      <c r="C58" s="1327"/>
      <c r="D58" s="1327"/>
      <c r="E58" s="1327"/>
      <c r="F58" s="1327"/>
      <c r="G58" s="1327"/>
      <c r="H58" s="132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6"/>
  <sheetViews>
    <sheetView workbookViewId="0">
      <selection activeCell="I28" sqref="I28"/>
    </sheetView>
  </sheetViews>
  <sheetFormatPr defaultRowHeight="15"/>
  <sheetData>
    <row r="1" spans="1:8" ht="22.8">
      <c r="A1" s="1331" t="s">
        <v>808</v>
      </c>
      <c r="B1" s="1331"/>
      <c r="C1" s="1331"/>
      <c r="D1" s="1331"/>
      <c r="E1" s="1331"/>
      <c r="F1" s="1331"/>
      <c r="G1" s="1331"/>
      <c r="H1" s="1331"/>
    </row>
    <row r="2" spans="1:8" ht="22.8">
      <c r="A2" s="1139"/>
      <c r="B2" s="1139"/>
      <c r="C2" s="1139"/>
      <c r="D2" s="1139"/>
      <c r="E2" s="1139"/>
      <c r="F2" s="1139"/>
      <c r="G2" s="1139"/>
      <c r="H2" s="1139"/>
    </row>
    <row r="3" spans="1:8" ht="22.95" customHeight="1">
      <c r="A3" s="1315" t="s">
        <v>812</v>
      </c>
      <c r="B3" s="1315"/>
      <c r="C3" s="1315"/>
      <c r="D3" s="1315"/>
      <c r="E3" s="1315"/>
      <c r="F3" s="1315"/>
      <c r="G3" s="1315"/>
      <c r="H3" s="1315"/>
    </row>
    <row r="4" spans="1:8" ht="22.95" customHeight="1">
      <c r="A4" s="1315" t="s">
        <v>813</v>
      </c>
      <c r="B4" s="1315"/>
      <c r="C4" s="1315"/>
      <c r="D4" s="1315"/>
      <c r="E4" s="1315"/>
      <c r="F4" s="1315"/>
      <c r="G4" s="1315"/>
      <c r="H4" s="1315"/>
    </row>
    <row r="56" spans="1:8">
      <c r="A56" s="1321" t="s">
        <v>811</v>
      </c>
      <c r="B56" s="1327"/>
      <c r="C56" s="1327"/>
      <c r="D56" s="1327"/>
      <c r="E56" s="1327"/>
      <c r="F56" s="1327"/>
      <c r="G56" s="1327"/>
      <c r="H56" s="1327"/>
    </row>
  </sheetData>
  <mergeCells count="4">
    <mergeCell ref="A56:H56"/>
    <mergeCell ref="A1:H1"/>
    <mergeCell ref="A3:H3"/>
    <mergeCell ref="A4:H4"/>
  </mergeCells>
  <pageMargins left="0.7" right="0.7" top="0.75" bottom="0.75" header="0.3" footer="0.3"/>
  <pageSetup paperSize="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pane xSplit="3" ySplit="7" topLeftCell="D8" activePane="bottomRight" state="frozen"/>
      <selection pane="topRight" activeCell="D1" sqref="D1"/>
      <selection pane="bottomLeft" activeCell="A8" sqref="A8"/>
      <selection pane="bottomRight" activeCell="C26" sqref="C26"/>
    </sheetView>
  </sheetViews>
  <sheetFormatPr defaultColWidth="6.81640625" defaultRowHeight="15"/>
  <cols>
    <col min="1" max="1" width="2.08984375" customWidth="1"/>
    <col min="2" max="2" width="9.1796875" customWidth="1"/>
    <col min="3" max="3" width="29.81640625" customWidth="1"/>
    <col min="4" max="4" width="13.08984375" customWidth="1"/>
    <col min="5" max="7" width="13.81640625" customWidth="1"/>
    <col min="8" max="9" width="11.81640625" customWidth="1"/>
    <col min="10" max="10" width="11.453125" customWidth="1"/>
    <col min="11" max="11" width="10.6328125" customWidth="1"/>
    <col min="12" max="13" width="0" hidden="1" customWidth="1"/>
  </cols>
  <sheetData>
    <row r="1" spans="1:11" ht="15.6">
      <c r="A1" s="264"/>
      <c r="B1" s="221"/>
      <c r="C1" s="264"/>
      <c r="D1" s="264"/>
      <c r="E1" s="264"/>
      <c r="F1" s="264"/>
      <c r="G1" s="264"/>
      <c r="H1" s="264"/>
      <c r="I1" s="264"/>
      <c r="J1" s="264"/>
      <c r="K1" s="264"/>
    </row>
    <row r="2" spans="1:11" ht="15.6">
      <c r="A2" s="1367" t="s">
        <v>506</v>
      </c>
      <c r="B2" s="359" t="s">
        <v>507</v>
      </c>
      <c r="C2" s="268"/>
      <c r="D2" s="268"/>
      <c r="E2" s="268"/>
      <c r="F2" s="268"/>
      <c r="G2" s="268"/>
      <c r="H2" s="441"/>
      <c r="I2" s="441"/>
      <c r="J2" s="268"/>
      <c r="K2" s="468"/>
    </row>
    <row r="3" spans="1:11" ht="15.6">
      <c r="A3" s="1355"/>
      <c r="B3" s="376" t="str">
        <f>'Page 36-Debt Serv'!D3</f>
        <v xml:space="preserve">Fiscal Year ended June 30, 2016        </v>
      </c>
      <c r="C3" s="282"/>
      <c r="D3" s="282"/>
      <c r="E3" s="282"/>
      <c r="F3" s="282"/>
      <c r="G3" s="282"/>
      <c r="H3" s="285"/>
      <c r="I3" s="285"/>
      <c r="J3" s="282"/>
      <c r="K3" s="469"/>
    </row>
    <row r="4" spans="1:11" ht="15.6">
      <c r="A4" s="1355"/>
      <c r="B4" s="339"/>
      <c r="C4" s="387"/>
      <c r="D4" s="390" t="s">
        <v>508</v>
      </c>
      <c r="E4" s="391"/>
      <c r="F4" s="470"/>
      <c r="G4" s="470"/>
      <c r="H4" s="391"/>
      <c r="I4" s="394"/>
      <c r="J4" s="391"/>
      <c r="K4" s="395"/>
    </row>
    <row r="5" spans="1:11" ht="15.6">
      <c r="A5" s="1355"/>
      <c r="B5" s="339" t="s">
        <v>195</v>
      </c>
      <c r="C5" s="339"/>
      <c r="D5" s="339" t="s">
        <v>509</v>
      </c>
      <c r="E5" s="471"/>
      <c r="F5" s="472"/>
      <c r="G5" s="388"/>
      <c r="H5" s="384"/>
      <c r="I5" s="385"/>
      <c r="J5" s="384"/>
      <c r="K5" s="386"/>
    </row>
    <row r="6" spans="1:11" ht="16.2" thickBot="1">
      <c r="A6" s="1355"/>
      <c r="B6" s="443" t="s">
        <v>202</v>
      </c>
      <c r="C6" s="443" t="s">
        <v>480</v>
      </c>
      <c r="D6" s="443" t="s">
        <v>8</v>
      </c>
      <c r="E6" s="473">
        <v>4010</v>
      </c>
      <c r="F6" s="474"/>
      <c r="G6" s="443"/>
      <c r="H6" s="444"/>
      <c r="I6" s="475"/>
      <c r="J6" s="444"/>
      <c r="K6" s="476" t="s">
        <v>482</v>
      </c>
    </row>
    <row r="7" spans="1:11" ht="15.6">
      <c r="A7" s="1355"/>
      <c r="B7" s="477" t="s">
        <v>510</v>
      </c>
      <c r="C7" s="478"/>
      <c r="D7" s="293"/>
      <c r="E7" s="330"/>
      <c r="F7" s="305"/>
      <c r="G7" s="297"/>
      <c r="H7" s="330"/>
      <c r="I7" s="396"/>
      <c r="J7" s="330"/>
      <c r="K7" s="397"/>
    </row>
    <row r="8" spans="1:11" ht="15.6">
      <c r="A8" s="1355"/>
      <c r="B8" s="404">
        <v>331000</v>
      </c>
      <c r="C8" s="404" t="s">
        <v>511</v>
      </c>
      <c r="D8" s="966"/>
      <c r="E8" s="719"/>
      <c r="F8" s="984"/>
      <c r="G8" s="984"/>
      <c r="H8" s="719"/>
      <c r="I8" s="985"/>
      <c r="J8" s="719"/>
      <c r="K8" s="986">
        <f t="shared" ref="K8:K22" si="0">SUM(E8:J8)</f>
        <v>0</v>
      </c>
    </row>
    <row r="9" spans="1:11" ht="15.6">
      <c r="A9" s="1355"/>
      <c r="B9" s="404">
        <v>333000</v>
      </c>
      <c r="C9" s="404" t="s">
        <v>512</v>
      </c>
      <c r="D9" s="943"/>
      <c r="E9" s="511"/>
      <c r="F9" s="716"/>
      <c r="G9" s="716"/>
      <c r="H9" s="511"/>
      <c r="I9" s="512"/>
      <c r="J9" s="511"/>
      <c r="K9" s="515">
        <f t="shared" si="0"/>
        <v>0</v>
      </c>
    </row>
    <row r="10" spans="1:11" ht="15.6">
      <c r="A10" s="1355"/>
      <c r="B10" s="404">
        <v>334060</v>
      </c>
      <c r="C10" s="1274" t="s">
        <v>1049</v>
      </c>
      <c r="D10" s="943"/>
      <c r="E10" s="511"/>
      <c r="F10" s="716"/>
      <c r="G10" s="716"/>
      <c r="H10" s="511"/>
      <c r="I10" s="512"/>
      <c r="J10" s="511"/>
      <c r="K10" s="515">
        <f t="shared" si="0"/>
        <v>0</v>
      </c>
    </row>
    <row r="11" spans="1:11" ht="15.6">
      <c r="A11" s="1355"/>
      <c r="B11" s="192">
        <v>365000</v>
      </c>
      <c r="C11" s="451" t="s">
        <v>513</v>
      </c>
      <c r="D11" s="943"/>
      <c r="E11" s="511"/>
      <c r="F11" s="716"/>
      <c r="G11" s="716"/>
      <c r="H11" s="511"/>
      <c r="I11" s="512"/>
      <c r="J11" s="511"/>
      <c r="K11" s="515">
        <f t="shared" si="0"/>
        <v>0</v>
      </c>
    </row>
    <row r="12" spans="1:11" ht="15.6">
      <c r="A12" s="1355"/>
      <c r="B12" s="449">
        <v>371000</v>
      </c>
      <c r="C12" s="404" t="s">
        <v>491</v>
      </c>
      <c r="D12" s="517"/>
      <c r="E12" s="511">
        <v>500</v>
      </c>
      <c r="F12" s="716"/>
      <c r="G12" s="716"/>
      <c r="H12" s="511"/>
      <c r="I12" s="512"/>
      <c r="J12" s="511"/>
      <c r="K12" s="515">
        <f t="shared" si="0"/>
        <v>500</v>
      </c>
    </row>
    <row r="13" spans="1:11" ht="15.6">
      <c r="A13" s="1355"/>
      <c r="B13" s="192">
        <v>381010</v>
      </c>
      <c r="C13" s="451" t="s">
        <v>514</v>
      </c>
      <c r="D13" s="517"/>
      <c r="E13" s="511"/>
      <c r="F13" s="716"/>
      <c r="G13" s="716"/>
      <c r="H13" s="511"/>
      <c r="I13" s="512"/>
      <c r="J13" s="511"/>
      <c r="K13" s="515">
        <f t="shared" si="0"/>
        <v>0</v>
      </c>
    </row>
    <row r="14" spans="1:11" ht="15.6">
      <c r="A14" s="1355"/>
      <c r="B14" s="192">
        <v>381030</v>
      </c>
      <c r="C14" s="451" t="s">
        <v>515</v>
      </c>
      <c r="D14" s="517"/>
      <c r="E14" s="511"/>
      <c r="F14" s="716"/>
      <c r="G14" s="716"/>
      <c r="H14" s="511"/>
      <c r="I14" s="512"/>
      <c r="J14" s="511"/>
      <c r="K14" s="515">
        <f t="shared" si="0"/>
        <v>0</v>
      </c>
    </row>
    <row r="15" spans="1:11" ht="15.6">
      <c r="A15" s="1355"/>
      <c r="B15" s="192">
        <v>383000</v>
      </c>
      <c r="C15" s="451" t="s">
        <v>516</v>
      </c>
      <c r="D15" s="517"/>
      <c r="E15" s="511"/>
      <c r="F15" s="716"/>
      <c r="G15" s="716"/>
      <c r="H15" s="511"/>
      <c r="I15" s="512"/>
      <c r="J15" s="511"/>
      <c r="K15" s="515">
        <f t="shared" si="0"/>
        <v>0</v>
      </c>
    </row>
    <row r="16" spans="1:11" ht="15.6">
      <c r="A16" s="1355"/>
      <c r="B16" s="192">
        <v>314140</v>
      </c>
      <c r="C16" s="1293" t="s">
        <v>1085</v>
      </c>
      <c r="D16" s="517"/>
      <c r="E16" s="511">
        <v>35000</v>
      </c>
      <c r="F16" s="716"/>
      <c r="G16" s="716"/>
      <c r="H16" s="511"/>
      <c r="I16" s="512"/>
      <c r="J16" s="511"/>
      <c r="K16" s="515">
        <f t="shared" si="0"/>
        <v>35000</v>
      </c>
    </row>
    <row r="17" spans="1:11" ht="12.75" customHeight="1">
      <c r="A17" s="1355"/>
      <c r="B17" s="192"/>
      <c r="C17" s="451"/>
      <c r="D17" s="517"/>
      <c r="E17" s="511"/>
      <c r="F17" s="716"/>
      <c r="G17" s="716"/>
      <c r="H17" s="511"/>
      <c r="I17" s="512"/>
      <c r="J17" s="511"/>
      <c r="K17" s="515">
        <f t="shared" si="0"/>
        <v>0</v>
      </c>
    </row>
    <row r="18" spans="1:11" ht="15.6">
      <c r="A18" s="1355"/>
      <c r="B18" s="192"/>
      <c r="C18" s="451"/>
      <c r="D18" s="517"/>
      <c r="E18" s="511"/>
      <c r="F18" s="716"/>
      <c r="G18" s="716"/>
      <c r="H18" s="511"/>
      <c r="I18" s="512"/>
      <c r="J18" s="511"/>
      <c r="K18" s="515">
        <f t="shared" si="0"/>
        <v>0</v>
      </c>
    </row>
    <row r="19" spans="1:11" ht="15.6">
      <c r="A19" s="1355"/>
      <c r="B19" s="192"/>
      <c r="C19" s="451"/>
      <c r="D19" s="517"/>
      <c r="E19" s="511"/>
      <c r="F19" s="716"/>
      <c r="G19" s="716"/>
      <c r="H19" s="511"/>
      <c r="I19" s="512"/>
      <c r="J19" s="511"/>
      <c r="K19" s="515">
        <f t="shared" si="0"/>
        <v>0</v>
      </c>
    </row>
    <row r="20" spans="1:11" ht="18" customHeight="1">
      <c r="A20" s="1355"/>
      <c r="B20" s="192"/>
      <c r="C20" s="451"/>
      <c r="D20" s="517"/>
      <c r="E20" s="511"/>
      <c r="F20" s="716"/>
      <c r="G20" s="716"/>
      <c r="H20" s="511"/>
      <c r="I20" s="512"/>
      <c r="J20" s="511"/>
      <c r="K20" s="515">
        <f t="shared" si="0"/>
        <v>0</v>
      </c>
    </row>
    <row r="21" spans="1:11" ht="15.6">
      <c r="A21" s="1355"/>
      <c r="B21" s="309"/>
      <c r="C21" s="451"/>
      <c r="D21" s="517"/>
      <c r="E21" s="511"/>
      <c r="F21" s="984"/>
      <c r="G21" s="511"/>
      <c r="H21" s="511"/>
      <c r="I21" s="511"/>
      <c r="J21" s="511"/>
      <c r="K21" s="515">
        <f t="shared" si="0"/>
        <v>0</v>
      </c>
    </row>
    <row r="22" spans="1:11" ht="15.6">
      <c r="A22" s="1355"/>
      <c r="B22" s="192"/>
      <c r="C22" s="451"/>
      <c r="D22" s="517"/>
      <c r="E22" s="511"/>
      <c r="F22" s="716"/>
      <c r="G22" s="716"/>
      <c r="H22" s="511"/>
      <c r="I22" s="512"/>
      <c r="J22" s="511"/>
      <c r="K22" s="515">
        <f t="shared" si="0"/>
        <v>0</v>
      </c>
    </row>
    <row r="23" spans="1:11" ht="16.2" thickBot="1">
      <c r="A23" s="1355"/>
      <c r="B23" s="455" t="s">
        <v>495</v>
      </c>
      <c r="C23" s="478"/>
      <c r="D23" s="968"/>
      <c r="E23" s="969">
        <f t="shared" ref="E23:K23" si="1">SUM(E7:E22)</f>
        <v>35500</v>
      </c>
      <c r="F23" s="969">
        <f t="shared" si="1"/>
        <v>0</v>
      </c>
      <c r="G23" s="969">
        <f t="shared" si="1"/>
        <v>0</v>
      </c>
      <c r="H23" s="969">
        <f t="shared" si="1"/>
        <v>0</v>
      </c>
      <c r="I23" s="969">
        <f t="shared" si="1"/>
        <v>0</v>
      </c>
      <c r="J23" s="969">
        <f t="shared" si="1"/>
        <v>0</v>
      </c>
      <c r="K23" s="969">
        <f t="shared" si="1"/>
        <v>35500</v>
      </c>
    </row>
    <row r="24" spans="1:11" ht="16.2" thickTop="1">
      <c r="A24" s="1355"/>
      <c r="B24" s="458" t="s">
        <v>184</v>
      </c>
      <c r="C24" s="193"/>
      <c r="D24" s="460"/>
      <c r="E24" s="928"/>
      <c r="F24" s="987"/>
      <c r="G24" s="987"/>
      <c r="H24" s="928"/>
      <c r="I24" s="928"/>
      <c r="J24" s="928"/>
      <c r="K24" s="942">
        <f>SUM(H24:J24)</f>
        <v>0</v>
      </c>
    </row>
    <row r="25" spans="1:11" ht="15.6">
      <c r="A25" s="1355"/>
      <c r="B25" s="479">
        <v>51000900</v>
      </c>
      <c r="C25" s="1294" t="s">
        <v>1124</v>
      </c>
      <c r="D25" s="457"/>
      <c r="E25" s="963">
        <v>681593.55</v>
      </c>
      <c r="F25" s="988"/>
      <c r="G25" s="988"/>
      <c r="H25" s="963"/>
      <c r="I25" s="989"/>
      <c r="J25" s="963"/>
      <c r="K25" s="515">
        <f t="shared" ref="K25:K32" si="2">SUM(E25:J25)</f>
        <v>681593.55</v>
      </c>
    </row>
    <row r="26" spans="1:11" ht="15.6">
      <c r="A26" s="1355"/>
      <c r="B26" s="449"/>
      <c r="C26" s="449"/>
      <c r="D26" s="219"/>
      <c r="E26" s="511"/>
      <c r="F26" s="716"/>
      <c r="G26" s="716"/>
      <c r="H26" s="511"/>
      <c r="I26" s="512"/>
      <c r="J26" s="511"/>
      <c r="K26" s="515">
        <f t="shared" si="2"/>
        <v>0</v>
      </c>
    </row>
    <row r="27" spans="1:11" ht="15.6">
      <c r="A27" s="1355"/>
      <c r="B27" s="313"/>
      <c r="C27" s="403"/>
      <c r="D27" s="398"/>
      <c r="E27" s="511"/>
      <c r="F27" s="716"/>
      <c r="G27" s="716"/>
      <c r="H27" s="511"/>
      <c r="I27" s="512"/>
      <c r="J27" s="511"/>
      <c r="K27" s="515">
        <f t="shared" si="2"/>
        <v>0</v>
      </c>
    </row>
    <row r="28" spans="1:11" ht="15.6">
      <c r="A28" s="1355"/>
      <c r="B28" s="313"/>
      <c r="C28" s="403"/>
      <c r="D28" s="398"/>
      <c r="E28" s="511"/>
      <c r="F28" s="716"/>
      <c r="G28" s="716"/>
      <c r="H28" s="511"/>
      <c r="I28" s="512"/>
      <c r="J28" s="511"/>
      <c r="K28" s="515">
        <f t="shared" si="2"/>
        <v>0</v>
      </c>
    </row>
    <row r="29" spans="1:11" ht="15.6">
      <c r="A29" s="1355"/>
      <c r="B29" s="71"/>
      <c r="C29" s="403"/>
      <c r="D29" s="398"/>
      <c r="E29" s="511"/>
      <c r="F29" s="716"/>
      <c r="G29" s="716"/>
      <c r="H29" s="511"/>
      <c r="I29" s="512"/>
      <c r="J29" s="511"/>
      <c r="K29" s="515">
        <f t="shared" si="2"/>
        <v>0</v>
      </c>
    </row>
    <row r="30" spans="1:11" ht="15.6">
      <c r="A30" s="1355"/>
      <c r="B30" s="217"/>
      <c r="C30" s="403"/>
      <c r="D30" s="398"/>
      <c r="E30" s="515"/>
      <c r="F30" s="716"/>
      <c r="G30" s="716"/>
      <c r="H30" s="511"/>
      <c r="I30" s="512"/>
      <c r="J30" s="511"/>
      <c r="K30" s="515">
        <f t="shared" si="2"/>
        <v>0</v>
      </c>
    </row>
    <row r="31" spans="1:11" ht="15.6">
      <c r="A31" s="1355"/>
      <c r="B31" s="313"/>
      <c r="C31" s="403"/>
      <c r="D31" s="398"/>
      <c r="E31" s="515"/>
      <c r="F31" s="716"/>
      <c r="G31" s="716"/>
      <c r="H31" s="511"/>
      <c r="I31" s="512"/>
      <c r="J31" s="511"/>
      <c r="K31" s="515">
        <f t="shared" si="2"/>
        <v>0</v>
      </c>
    </row>
    <row r="32" spans="1:11" ht="15.6">
      <c r="A32" s="1355"/>
      <c r="B32" s="217"/>
      <c r="C32" s="403"/>
      <c r="D32" s="460"/>
      <c r="E32" s="942"/>
      <c r="F32" s="987"/>
      <c r="G32" s="990"/>
      <c r="H32" s="511"/>
      <c r="I32" s="511"/>
      <c r="J32" s="942"/>
      <c r="K32" s="515">
        <f t="shared" si="2"/>
        <v>0</v>
      </c>
    </row>
    <row r="33" spans="1:12" ht="26.25" customHeight="1" thickBot="1">
      <c r="A33" s="1355"/>
      <c r="B33" s="1368" t="s">
        <v>503</v>
      </c>
      <c r="C33" s="1369"/>
      <c r="D33" s="1370"/>
      <c r="E33" s="922">
        <f t="shared" ref="E33:L33" si="3">SUM(E25:E32)</f>
        <v>681593.55</v>
      </c>
      <c r="F33" s="922">
        <f t="shared" si="3"/>
        <v>0</v>
      </c>
      <c r="G33" s="922">
        <f t="shared" si="3"/>
        <v>0</v>
      </c>
      <c r="H33" s="922">
        <f t="shared" si="3"/>
        <v>0</v>
      </c>
      <c r="I33" s="922">
        <f t="shared" si="3"/>
        <v>0</v>
      </c>
      <c r="J33" s="922">
        <f t="shared" si="3"/>
        <v>0</v>
      </c>
      <c r="K33" s="922">
        <f t="shared" si="3"/>
        <v>681593.55</v>
      </c>
      <c r="L33" s="480">
        <f t="shared" si="3"/>
        <v>0</v>
      </c>
    </row>
    <row r="34" spans="1:12" ht="15.6">
      <c r="A34" s="264"/>
      <c r="B34" s="461" t="s">
        <v>517</v>
      </c>
      <c r="C34" s="462"/>
      <c r="D34" s="293"/>
      <c r="E34" s="306"/>
      <c r="F34" s="306"/>
      <c r="G34" s="293"/>
      <c r="H34" s="306"/>
      <c r="I34" s="306"/>
      <c r="J34" s="306"/>
      <c r="K34" s="463"/>
    </row>
    <row r="35" spans="1:12" ht="15.6">
      <c r="A35" s="264"/>
      <c r="B35" s="461" t="s">
        <v>518</v>
      </c>
      <c r="C35" s="462"/>
      <c r="D35" s="293"/>
      <c r="E35" s="306"/>
      <c r="F35" s="306"/>
      <c r="G35" s="293"/>
      <c r="H35" s="306"/>
      <c r="I35" s="306"/>
      <c r="J35" s="306"/>
      <c r="K35" s="463"/>
    </row>
    <row r="36" spans="1:12" ht="15.6">
      <c r="A36" s="194"/>
      <c r="B36" s="464" t="s">
        <v>519</v>
      </c>
      <c r="C36" s="481"/>
      <c r="D36" s="293"/>
      <c r="E36" s="306"/>
      <c r="F36" s="306"/>
      <c r="G36" s="293"/>
      <c r="H36" s="306"/>
      <c r="I36" s="306"/>
      <c r="J36" s="306"/>
      <c r="K36" s="463"/>
    </row>
    <row r="37" spans="1:12">
      <c r="A37" s="171"/>
      <c r="B37" s="172"/>
      <c r="C37" s="171"/>
      <c r="D37" s="173"/>
      <c r="E37" s="174"/>
      <c r="F37" s="174"/>
      <c r="G37" s="173"/>
      <c r="H37" s="174"/>
      <c r="I37" s="174"/>
      <c r="J37" s="174"/>
      <c r="K37" s="175"/>
    </row>
    <row r="38" spans="1:12">
      <c r="A38" s="171"/>
      <c r="B38" s="172"/>
      <c r="C38" s="171"/>
      <c r="D38" s="173"/>
      <c r="E38" s="174"/>
      <c r="F38" s="174"/>
      <c r="G38" s="173"/>
      <c r="H38" s="174"/>
      <c r="I38" s="174"/>
      <c r="J38" s="174"/>
      <c r="K38" s="175"/>
    </row>
    <row r="39" spans="1:12">
      <c r="A39" s="171"/>
      <c r="B39" s="172"/>
      <c r="C39" s="171"/>
      <c r="D39" s="173"/>
      <c r="E39" s="174"/>
      <c r="F39" s="174"/>
      <c r="G39" s="173"/>
      <c r="H39" s="174"/>
      <c r="I39" s="174"/>
      <c r="J39" s="174"/>
      <c r="K39" s="175"/>
    </row>
    <row r="40" spans="1:12">
      <c r="A40" s="171"/>
      <c r="B40" s="172"/>
      <c r="C40" s="171"/>
      <c r="D40" s="173"/>
      <c r="E40" s="174"/>
      <c r="F40" s="174"/>
      <c r="G40" s="173"/>
      <c r="H40" s="174"/>
      <c r="I40" s="174"/>
      <c r="J40" s="174"/>
      <c r="K40" s="175"/>
    </row>
    <row r="41" spans="1:12">
      <c r="A41" s="171"/>
      <c r="B41" s="171"/>
      <c r="C41" s="171"/>
      <c r="D41" s="173"/>
      <c r="E41" s="175"/>
      <c r="F41" s="175"/>
      <c r="G41" s="173"/>
      <c r="H41" s="175"/>
      <c r="I41" s="175"/>
      <c r="J41" s="175"/>
      <c r="K41" s="175"/>
    </row>
    <row r="42" spans="1:12">
      <c r="A42" s="171"/>
      <c r="B42" s="171"/>
      <c r="C42" s="171"/>
      <c r="D42" s="171"/>
      <c r="E42" s="171"/>
      <c r="F42" s="171"/>
      <c r="G42" s="171"/>
      <c r="H42" s="171"/>
      <c r="I42" s="171"/>
      <c r="J42" s="171"/>
      <c r="K42" s="171"/>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I77" sqref="I77"/>
    </sheetView>
  </sheetViews>
  <sheetFormatPr defaultRowHeight="15"/>
  <sheetData>
    <row r="13" spans="1:8" ht="20.399999999999999">
      <c r="A13" s="1358" t="s">
        <v>897</v>
      </c>
      <c r="B13" s="1358"/>
      <c r="C13" s="1358"/>
      <c r="D13" s="1358"/>
      <c r="E13" s="1358"/>
      <c r="F13" s="1358"/>
      <c r="G13" s="1358"/>
      <c r="H13" s="1358"/>
    </row>
    <row r="16" spans="1:8" ht="17.399999999999999">
      <c r="A16" s="1315">
        <v>5000</v>
      </c>
      <c r="B16" s="1315"/>
      <c r="C16" s="1315"/>
      <c r="D16" s="1315"/>
      <c r="E16" s="1315"/>
      <c r="F16" s="1315"/>
      <c r="G16" s="1315"/>
      <c r="H16" s="1315"/>
    </row>
    <row r="18" spans="1:8" ht="17.399999999999999">
      <c r="A18" s="1315"/>
      <c r="B18" s="1315"/>
      <c r="C18" s="1315"/>
      <c r="D18" s="1315"/>
      <c r="E18" s="1315"/>
      <c r="F18" s="1315"/>
      <c r="G18" s="1315"/>
      <c r="H18" s="1315"/>
    </row>
    <row r="20" spans="1:8" ht="17.399999999999999">
      <c r="A20" s="1315"/>
      <c r="B20" s="1315"/>
      <c r="C20" s="1315"/>
      <c r="D20" s="1315"/>
      <c r="E20" s="1315"/>
      <c r="F20" s="1315"/>
      <c r="G20" s="1315"/>
      <c r="H20" s="1315"/>
    </row>
    <row r="21" spans="1:8" ht="17.399999999999999">
      <c r="A21" s="1315"/>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898</v>
      </c>
      <c r="B58" s="1327"/>
      <c r="C58" s="1327"/>
      <c r="D58" s="1327"/>
      <c r="E58" s="1327"/>
      <c r="F58" s="1327"/>
      <c r="G58" s="1327"/>
      <c r="H58" s="132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zoomScaleNormal="100" workbookViewId="0">
      <pane xSplit="2" ySplit="7" topLeftCell="C47" activePane="bottomRight" state="frozen"/>
      <selection pane="topRight" activeCell="C1" sqref="C1"/>
      <selection pane="bottomLeft" activeCell="A8" sqref="A8"/>
      <selection pane="bottomRight" activeCell="C5" sqref="C5"/>
    </sheetView>
  </sheetViews>
  <sheetFormatPr defaultColWidth="6.81640625" defaultRowHeight="15"/>
  <cols>
    <col min="1" max="1" width="12.81640625" customWidth="1"/>
    <col min="2" max="2" width="40.08984375" customWidth="1"/>
    <col min="3" max="4" width="16.08984375" customWidth="1"/>
  </cols>
  <sheetData>
    <row r="1" spans="1:4" ht="16.2" thickBot="1">
      <c r="A1" s="29"/>
      <c r="B1" s="178"/>
      <c r="C1" s="178"/>
      <c r="D1" s="178"/>
    </row>
    <row r="2" spans="1:4" ht="24.75" customHeight="1" thickBot="1">
      <c r="A2" s="482" t="s">
        <v>520</v>
      </c>
      <c r="B2" s="225"/>
      <c r="C2" s="225"/>
      <c r="D2" s="226"/>
    </row>
    <row r="3" spans="1:4" ht="15.6">
      <c r="A3" s="333" t="s">
        <v>183</v>
      </c>
      <c r="B3" s="409" t="s">
        <v>521</v>
      </c>
      <c r="C3" s="335"/>
      <c r="D3" s="336"/>
    </row>
    <row r="4" spans="1:4" ht="15.6">
      <c r="A4" s="337" t="s">
        <v>185</v>
      </c>
      <c r="B4" s="338" t="s">
        <v>522</v>
      </c>
      <c r="C4" s="339" t="s">
        <v>523</v>
      </c>
      <c r="D4" s="340"/>
    </row>
    <row r="5" spans="1:4" ht="15.6">
      <c r="A5" s="341" t="s">
        <v>188</v>
      </c>
      <c r="B5" s="342">
        <v>5110</v>
      </c>
      <c r="C5" s="343" t="s">
        <v>524</v>
      </c>
      <c r="D5" s="344"/>
    </row>
    <row r="6" spans="1:4" ht="15.75" customHeight="1">
      <c r="A6" s="345" t="s">
        <v>195</v>
      </c>
      <c r="B6" s="346"/>
      <c r="C6" s="322" t="s">
        <v>382</v>
      </c>
      <c r="D6" s="323" t="s">
        <v>201</v>
      </c>
    </row>
    <row r="7" spans="1:4" ht="15.6">
      <c r="A7" s="347" t="s">
        <v>202</v>
      </c>
      <c r="B7" s="214" t="s">
        <v>195</v>
      </c>
      <c r="C7" s="325" t="s">
        <v>205</v>
      </c>
      <c r="D7" s="215" t="s">
        <v>204</v>
      </c>
    </row>
    <row r="8" spans="1:4" ht="15.6">
      <c r="A8" s="247">
        <v>310000</v>
      </c>
      <c r="B8" s="248" t="s">
        <v>525</v>
      </c>
      <c r="C8" s="289"/>
      <c r="D8" s="410"/>
    </row>
    <row r="9" spans="1:4" ht="15.6">
      <c r="A9" s="251">
        <v>312000</v>
      </c>
      <c r="B9" s="252" t="s">
        <v>384</v>
      </c>
      <c r="C9" s="947"/>
      <c r="D9" s="948"/>
    </row>
    <row r="10" spans="1:4" ht="15.6">
      <c r="A10" s="253">
        <v>314200</v>
      </c>
      <c r="B10" s="73" t="s">
        <v>81</v>
      </c>
      <c r="C10" s="949"/>
      <c r="D10" s="950"/>
    </row>
    <row r="11" spans="1:4" ht="12.9" customHeight="1">
      <c r="A11" s="483"/>
      <c r="B11" s="178"/>
      <c r="C11" s="309"/>
      <c r="D11" s="950"/>
    </row>
    <row r="12" spans="1:4" ht="15.6">
      <c r="A12" s="188" t="s">
        <v>83</v>
      </c>
      <c r="B12" s="73" t="s">
        <v>526</v>
      </c>
      <c r="C12" s="309">
        <f>SUM(C9:C11)</f>
        <v>0</v>
      </c>
      <c r="D12" s="950">
        <f>SUM(D9:D11)</f>
        <v>0</v>
      </c>
    </row>
    <row r="13" spans="1:4" ht="15.6">
      <c r="A13" s="326" t="s">
        <v>386</v>
      </c>
      <c r="B13" s="327"/>
      <c r="C13" s="991"/>
      <c r="D13" s="913"/>
    </row>
    <row r="14" spans="1:4" ht="15.6">
      <c r="A14" s="328">
        <v>320000</v>
      </c>
      <c r="B14" s="329" t="s">
        <v>387</v>
      </c>
      <c r="C14" s="945"/>
      <c r="D14" s="946"/>
    </row>
    <row r="15" spans="1:4" ht="14.1" customHeight="1">
      <c r="A15" s="251"/>
      <c r="B15" s="252"/>
      <c r="C15" s="947"/>
      <c r="D15" s="948"/>
    </row>
    <row r="16" spans="1:4" ht="15.75" customHeight="1">
      <c r="A16" s="253"/>
      <c r="B16" s="73"/>
      <c r="C16" s="309"/>
      <c r="D16" s="950"/>
    </row>
    <row r="17" spans="1:4" ht="15.75" customHeight="1">
      <c r="A17" s="189" t="s">
        <v>83</v>
      </c>
      <c r="B17" s="73" t="s">
        <v>527</v>
      </c>
      <c r="C17" s="309">
        <f>SUM(C14:C16)</f>
        <v>0</v>
      </c>
      <c r="D17" s="950">
        <f>SUM(D14:D16)</f>
        <v>0</v>
      </c>
    </row>
    <row r="18" spans="1:4" ht="15.6">
      <c r="A18" s="257">
        <v>330000</v>
      </c>
      <c r="B18" s="68" t="s">
        <v>95</v>
      </c>
      <c r="C18" s="991"/>
      <c r="D18" s="913"/>
    </row>
    <row r="19" spans="1:4" ht="15.6">
      <c r="A19" s="331">
        <v>334000</v>
      </c>
      <c r="B19" s="332" t="s">
        <v>419</v>
      </c>
      <c r="C19" s="401"/>
      <c r="D19" s="952"/>
    </row>
    <row r="20" spans="1:4" ht="12.9" customHeight="1">
      <c r="A20" s="69"/>
      <c r="B20" s="260"/>
      <c r="C20" s="313"/>
      <c r="D20" s="914"/>
    </row>
    <row r="21" spans="1:4" ht="15.75" customHeight="1">
      <c r="A21" s="69"/>
      <c r="B21" s="260"/>
      <c r="C21" s="313"/>
      <c r="D21" s="914"/>
    </row>
    <row r="22" spans="1:4" ht="15.6">
      <c r="A22" s="261">
        <v>335000</v>
      </c>
      <c r="B22" s="68" t="s">
        <v>102</v>
      </c>
      <c r="C22" s="991"/>
      <c r="D22" s="913"/>
    </row>
    <row r="23" spans="1:4" ht="15.6">
      <c r="A23" s="69">
        <v>65</v>
      </c>
      <c r="B23" s="71" t="s">
        <v>105</v>
      </c>
      <c r="C23" s="313"/>
      <c r="D23" s="914"/>
    </row>
    <row r="24" spans="1:4" ht="15.6">
      <c r="A24" s="253">
        <v>210</v>
      </c>
      <c r="B24" s="73" t="s">
        <v>111</v>
      </c>
      <c r="C24" s="309"/>
      <c r="D24" s="950"/>
    </row>
    <row r="25" spans="1:4" ht="15.6">
      <c r="A25" s="69">
        <v>230</v>
      </c>
      <c r="B25" s="71" t="s">
        <v>112</v>
      </c>
      <c r="C25" s="309"/>
      <c r="D25" s="950"/>
    </row>
    <row r="26" spans="1:4" ht="12.9" customHeight="1">
      <c r="A26" s="483"/>
      <c r="B26" s="484"/>
      <c r="C26" s="309"/>
      <c r="D26" s="950"/>
    </row>
    <row r="27" spans="1:4" ht="12.9" customHeight="1">
      <c r="A27" s="485"/>
      <c r="B27" s="177"/>
      <c r="C27" s="313"/>
      <c r="D27" s="914"/>
    </row>
    <row r="28" spans="1:4" ht="15.6">
      <c r="A28" s="189" t="s">
        <v>83</v>
      </c>
      <c r="B28" s="73" t="s">
        <v>528</v>
      </c>
      <c r="C28" s="309">
        <f>SUM(C19:C27)</f>
        <v>0</v>
      </c>
      <c r="D28" s="950">
        <f>SUM(D19:D27)</f>
        <v>0</v>
      </c>
    </row>
    <row r="29" spans="1:4" ht="15.6">
      <c r="A29" s="257">
        <v>340000</v>
      </c>
      <c r="B29" s="68" t="s">
        <v>120</v>
      </c>
      <c r="C29" s="991"/>
      <c r="D29" s="913"/>
    </row>
    <row r="30" spans="1:4" ht="15.6">
      <c r="A30" s="331">
        <v>344000</v>
      </c>
      <c r="B30" s="486" t="s">
        <v>529</v>
      </c>
      <c r="C30" s="401"/>
      <c r="D30" s="952"/>
    </row>
    <row r="31" spans="1:4" ht="15.6">
      <c r="A31" s="69">
        <v>40</v>
      </c>
      <c r="B31" s="71" t="s">
        <v>530</v>
      </c>
      <c r="C31" s="313"/>
      <c r="D31" s="914"/>
    </row>
    <row r="32" spans="1:4" ht="15.6">
      <c r="A32" s="253">
        <v>50</v>
      </c>
      <c r="B32" s="73" t="s">
        <v>531</v>
      </c>
      <c r="C32" s="309"/>
      <c r="D32" s="950"/>
    </row>
    <row r="33" spans="1:4" ht="15.6">
      <c r="A33" s="189" t="s">
        <v>83</v>
      </c>
      <c r="B33" s="73" t="s">
        <v>532</v>
      </c>
      <c r="C33" s="309">
        <f>SUM(C30:C32)</f>
        <v>0</v>
      </c>
      <c r="D33" s="950">
        <f>SUM(D30:D32)</f>
        <v>0</v>
      </c>
    </row>
    <row r="34" spans="1:4" ht="15.6">
      <c r="A34" s="257">
        <v>371010</v>
      </c>
      <c r="B34" s="68" t="s">
        <v>533</v>
      </c>
      <c r="C34" s="991"/>
      <c r="D34" s="913"/>
    </row>
    <row r="35" spans="1:4" ht="15.6">
      <c r="A35" s="349"/>
      <c r="B35" s="70"/>
      <c r="C35" s="313"/>
      <c r="D35" s="914"/>
    </row>
    <row r="36" spans="1:4" ht="15.6">
      <c r="A36" s="189" t="s">
        <v>83</v>
      </c>
      <c r="B36" s="73" t="s">
        <v>534</v>
      </c>
      <c r="C36" s="309">
        <f>SUM(C34:C35)</f>
        <v>0</v>
      </c>
      <c r="D36" s="950">
        <f>SUM(D34:D35)</f>
        <v>0</v>
      </c>
    </row>
    <row r="37" spans="1:4" ht="15.6">
      <c r="A37" s="257">
        <v>383000</v>
      </c>
      <c r="B37" s="68" t="s">
        <v>170</v>
      </c>
      <c r="C37" s="991"/>
      <c r="D37" s="913"/>
    </row>
    <row r="38" spans="1:4" ht="15.6">
      <c r="A38" s="437"/>
      <c r="B38" s="71" t="s">
        <v>535</v>
      </c>
      <c r="C38" s="313"/>
      <c r="D38" s="914"/>
    </row>
    <row r="39" spans="1:4" ht="15.75" customHeight="1">
      <c r="A39" s="188"/>
      <c r="B39" s="73" t="s">
        <v>536</v>
      </c>
      <c r="C39" s="309"/>
      <c r="D39" s="950"/>
    </row>
    <row r="40" spans="1:4" ht="12.9" customHeight="1">
      <c r="A40" s="188"/>
      <c r="B40" s="73"/>
      <c r="C40" s="309"/>
      <c r="D40" s="950"/>
    </row>
    <row r="41" spans="1:4" ht="15.6">
      <c r="A41" s="189" t="s">
        <v>83</v>
      </c>
      <c r="B41" s="73" t="s">
        <v>537</v>
      </c>
      <c r="C41" s="309">
        <f>SUM(C37:C38)</f>
        <v>0</v>
      </c>
      <c r="D41" s="950">
        <f>SUM(D37:D38)</f>
        <v>0</v>
      </c>
    </row>
    <row r="42" spans="1:4" ht="16.2" thickBot="1">
      <c r="A42" s="349" t="s">
        <v>538</v>
      </c>
      <c r="B42" s="459"/>
      <c r="C42" s="992">
        <f>C12+C17+C28+C33+C36+C41</f>
        <v>0</v>
      </c>
      <c r="D42" s="951">
        <f>D12+D17+D28+D33+D36+D41</f>
        <v>0</v>
      </c>
    </row>
    <row r="43" spans="1:4" ht="16.2" thickTop="1">
      <c r="A43" s="424" t="s">
        <v>539</v>
      </c>
      <c r="B43" s="202"/>
      <c r="C43" s="953"/>
      <c r="D43" s="993"/>
    </row>
    <row r="44" spans="1:4" ht="15.6">
      <c r="A44" s="425">
        <v>440200</v>
      </c>
      <c r="B44" s="487" t="s">
        <v>540</v>
      </c>
      <c r="C44" s="401"/>
      <c r="D44" s="993"/>
    </row>
    <row r="45" spans="1:4" ht="15.6">
      <c r="A45" s="69">
        <v>100</v>
      </c>
      <c r="B45" s="71" t="s">
        <v>541</v>
      </c>
      <c r="C45" s="313"/>
      <c r="D45" s="914"/>
    </row>
    <row r="46" spans="1:4" ht="15.75" customHeight="1">
      <c r="A46" s="261">
        <v>200</v>
      </c>
      <c r="B46" s="202" t="s">
        <v>542</v>
      </c>
      <c r="C46" s="991"/>
      <c r="D46" s="913"/>
    </row>
    <row r="47" spans="1:4" ht="15.75" customHeight="1">
      <c r="A47" s="253">
        <v>300</v>
      </c>
      <c r="B47" s="73" t="s">
        <v>543</v>
      </c>
      <c r="C47" s="309"/>
      <c r="D47" s="950"/>
    </row>
    <row r="48" spans="1:4" ht="15.75" customHeight="1">
      <c r="A48" s="253">
        <v>400</v>
      </c>
      <c r="B48" s="73" t="s">
        <v>544</v>
      </c>
      <c r="C48" s="309"/>
      <c r="D48" s="950"/>
    </row>
    <row r="49" spans="1:4" ht="15.75" customHeight="1">
      <c r="A49" s="253">
        <v>500</v>
      </c>
      <c r="B49" s="73" t="s">
        <v>545</v>
      </c>
      <c r="C49" s="309"/>
      <c r="D49" s="950"/>
    </row>
    <row r="50" spans="1:4" ht="15.75" customHeight="1">
      <c r="A50" s="253">
        <v>900</v>
      </c>
      <c r="B50" s="73" t="s">
        <v>546</v>
      </c>
      <c r="C50" s="309"/>
      <c r="D50" s="950"/>
    </row>
    <row r="51" spans="1:4" ht="12.9" customHeight="1">
      <c r="A51" s="189">
        <v>521000</v>
      </c>
      <c r="B51" s="73" t="s">
        <v>547</v>
      </c>
      <c r="C51" s="309"/>
      <c r="D51" s="950"/>
    </row>
    <row r="52" spans="1:4" ht="15.6">
      <c r="A52" s="188"/>
      <c r="B52" s="73" t="s">
        <v>548</v>
      </c>
      <c r="C52" s="309"/>
      <c r="D52" s="950"/>
    </row>
    <row r="53" spans="1:4" ht="15.6">
      <c r="A53" s="488"/>
      <c r="B53" s="489"/>
      <c r="C53" s="309"/>
      <c r="D53" s="950"/>
    </row>
    <row r="54" spans="1:4" ht="15.6">
      <c r="A54" s="349" t="s">
        <v>549</v>
      </c>
      <c r="B54" s="459"/>
      <c r="C54" s="313">
        <f>SUM(C44:C53)</f>
        <v>0</v>
      </c>
      <c r="D54" s="914">
        <f>SUM(D44:D53)</f>
        <v>0</v>
      </c>
    </row>
    <row r="55" spans="1:4" ht="15.6">
      <c r="A55" s="257">
        <v>510400</v>
      </c>
      <c r="B55" s="68" t="s">
        <v>550</v>
      </c>
      <c r="C55" s="991"/>
      <c r="D55" s="913"/>
    </row>
    <row r="56" spans="1:4" ht="15.6">
      <c r="A56" s="69">
        <v>830</v>
      </c>
      <c r="B56" s="71" t="s">
        <v>551</v>
      </c>
      <c r="C56" s="313"/>
      <c r="D56" s="914"/>
    </row>
    <row r="57" spans="1:4" ht="15.6">
      <c r="A57" s="253">
        <v>840</v>
      </c>
      <c r="B57" s="73" t="s">
        <v>552</v>
      </c>
      <c r="C57" s="309"/>
      <c r="D57" s="950"/>
    </row>
    <row r="58" spans="1:4" ht="15.6">
      <c r="A58" s="189">
        <v>239000</v>
      </c>
      <c r="B58" s="73" t="s">
        <v>553</v>
      </c>
      <c r="C58" s="309"/>
      <c r="D58" s="950"/>
    </row>
    <row r="59" spans="1:4" ht="15.6">
      <c r="A59" s="189" t="s">
        <v>554</v>
      </c>
      <c r="B59" s="190"/>
      <c r="C59" s="313">
        <f>SUM(C55:C58)</f>
        <v>0</v>
      </c>
      <c r="D59" s="914">
        <f>SUM(D55:D58)</f>
        <v>0</v>
      </c>
    </row>
    <row r="60" spans="1:4" ht="15.6">
      <c r="A60" s="257"/>
      <c r="B60" s="68" t="s">
        <v>555</v>
      </c>
      <c r="C60" s="991"/>
      <c r="D60" s="913"/>
    </row>
    <row r="61" spans="1:4" ht="15.6">
      <c r="A61" s="349">
        <v>211000</v>
      </c>
      <c r="B61" s="71" t="s">
        <v>556</v>
      </c>
      <c r="C61" s="313"/>
      <c r="D61" s="914"/>
    </row>
    <row r="62" spans="1:4" ht="15.6">
      <c r="A62" s="189"/>
      <c r="B62" s="73" t="s">
        <v>557</v>
      </c>
      <c r="C62" s="309"/>
      <c r="D62" s="950"/>
    </row>
    <row r="63" spans="1:4" ht="15.6">
      <c r="A63" s="189">
        <v>102220</v>
      </c>
      <c r="B63" s="73" t="s">
        <v>558</v>
      </c>
      <c r="C63" s="309"/>
      <c r="D63" s="950"/>
    </row>
    <row r="64" spans="1:4" ht="15.6">
      <c r="A64" s="189">
        <v>102230</v>
      </c>
      <c r="B64" s="73" t="s">
        <v>559</v>
      </c>
      <c r="C64" s="309"/>
      <c r="D64" s="950"/>
    </row>
    <row r="65" spans="1:4" ht="15.6">
      <c r="A65" s="189">
        <v>102240</v>
      </c>
      <c r="B65" s="73" t="s">
        <v>560</v>
      </c>
      <c r="C65" s="309"/>
      <c r="D65" s="950"/>
    </row>
    <row r="66" spans="1:4" ht="15.6">
      <c r="A66" s="189" t="s">
        <v>561</v>
      </c>
      <c r="B66" s="73"/>
      <c r="C66" s="313">
        <f>SUM(C60:C65)</f>
        <v>0</v>
      </c>
      <c r="D66" s="914">
        <f>SUM(D60:D65)</f>
        <v>0</v>
      </c>
    </row>
    <row r="67" spans="1:4" ht="16.2" thickBot="1">
      <c r="A67" s="189" t="s">
        <v>562</v>
      </c>
      <c r="B67" s="190"/>
      <c r="C67" s="909">
        <f>C54+C59+C66</f>
        <v>0</v>
      </c>
      <c r="D67" s="951">
        <f>D54+D59+D66</f>
        <v>0</v>
      </c>
    </row>
    <row r="68" spans="1:4" ht="16.2" thickTop="1">
      <c r="A68" s="490" t="s">
        <v>518</v>
      </c>
      <c r="B68" s="491"/>
      <c r="C68" s="200"/>
      <c r="D68" s="200"/>
    </row>
    <row r="69" spans="1:4" ht="15.6">
      <c r="A69" s="492" t="s">
        <v>519</v>
      </c>
      <c r="B69" s="491"/>
      <c r="C69" s="200"/>
      <c r="D69" s="200"/>
    </row>
    <row r="70" spans="1:4" ht="15.6">
      <c r="A70" s="493"/>
      <c r="B70" s="200"/>
      <c r="C70" s="200"/>
      <c r="D70" s="200"/>
    </row>
    <row r="71" spans="1:4" ht="15.6">
      <c r="A71" s="493"/>
      <c r="B71" s="195" t="s">
        <v>563</v>
      </c>
      <c r="C71" s="88"/>
      <c r="D71" s="194"/>
    </row>
  </sheetData>
  <phoneticPr fontId="0" type="noConversion"/>
  <pageMargins left="0.5" right="0.5" top="0" bottom="0" header="0.5" footer="0.5"/>
  <pageSetup paperSize="5" scale="87"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3"/>
  <sheetViews>
    <sheetView zoomScaleNormal="100" workbookViewId="0">
      <pane xSplit="2" ySplit="7" topLeftCell="C23" activePane="bottomRight" state="frozen"/>
      <selection pane="topRight" activeCell="C1" sqref="C1"/>
      <selection pane="bottomLeft" activeCell="A8" sqref="A8"/>
      <selection pane="bottomRight" activeCell="A20" sqref="A20:XFD20"/>
    </sheetView>
  </sheetViews>
  <sheetFormatPr defaultColWidth="6.81640625" defaultRowHeight="15"/>
  <cols>
    <col min="1" max="1" width="13.6328125" customWidth="1"/>
    <col min="2" max="2" width="34.54296875" customWidth="1"/>
    <col min="3" max="3" width="14.81640625" customWidth="1"/>
    <col min="4" max="4" width="18.6328125" customWidth="1"/>
  </cols>
  <sheetData>
    <row r="1" spans="1:4" ht="16.2" thickBot="1">
      <c r="A1" s="90"/>
      <c r="B1" s="90"/>
      <c r="C1" s="90"/>
      <c r="D1" s="90"/>
    </row>
    <row r="2" spans="1:4" ht="27.75" customHeight="1" thickBot="1">
      <c r="A2" s="609"/>
      <c r="B2" s="610" t="s">
        <v>520</v>
      </c>
      <c r="C2" s="611"/>
      <c r="D2" s="612"/>
    </row>
    <row r="3" spans="1:4" ht="15.6">
      <c r="A3" s="613" t="s">
        <v>183</v>
      </c>
      <c r="B3" s="580" t="s">
        <v>565</v>
      </c>
      <c r="C3" s="614"/>
      <c r="D3" s="615"/>
    </row>
    <row r="4" spans="1:4" ht="15.6">
      <c r="A4" s="616" t="s">
        <v>185</v>
      </c>
      <c r="B4" s="617" t="s">
        <v>566</v>
      </c>
      <c r="C4" s="618" t="str">
        <f>'Page 33-Non-levied Spec Rev'!C6</f>
        <v>City/Town County of:___________</v>
      </c>
      <c r="D4" s="619"/>
    </row>
    <row r="5" spans="1:4" ht="16.2" thickBot="1">
      <c r="A5" s="620" t="s">
        <v>188</v>
      </c>
      <c r="B5" s="621">
        <v>5210</v>
      </c>
      <c r="C5" s="622" t="str">
        <f>'Page 33-Non-levied Spec Rev'!C7</f>
        <v>Fiscal Year: __2015-2016________</v>
      </c>
      <c r="D5" s="623"/>
    </row>
    <row r="6" spans="1:4" ht="31.95" customHeight="1">
      <c r="A6" s="624" t="s">
        <v>567</v>
      </c>
      <c r="B6" s="625" t="s">
        <v>195</v>
      </c>
      <c r="C6" s="626" t="s">
        <v>76</v>
      </c>
      <c r="D6" s="627" t="s">
        <v>77</v>
      </c>
    </row>
    <row r="7" spans="1:4" ht="15.6">
      <c r="A7" s="628" t="s">
        <v>510</v>
      </c>
      <c r="B7" s="629"/>
      <c r="C7" s="630"/>
      <c r="D7" s="631"/>
    </row>
    <row r="8" spans="1:4" ht="15.6">
      <c r="A8" s="632">
        <v>343020</v>
      </c>
      <c r="B8" s="629" t="s">
        <v>568</v>
      </c>
      <c r="C8" s="994"/>
      <c r="D8" s="995"/>
    </row>
    <row r="9" spans="1:4" ht="15.6">
      <c r="A9" s="633" t="s">
        <v>569</v>
      </c>
      <c r="B9" s="58" t="s">
        <v>570</v>
      </c>
      <c r="C9" s="996">
        <v>414421.69</v>
      </c>
      <c r="D9" s="997">
        <v>417000</v>
      </c>
    </row>
    <row r="10" spans="1:4" ht="15.6">
      <c r="A10" s="633" t="s">
        <v>571</v>
      </c>
      <c r="B10" s="634" t="s">
        <v>572</v>
      </c>
      <c r="C10" s="998"/>
      <c r="D10" s="997"/>
    </row>
    <row r="11" spans="1:4" ht="15.6">
      <c r="A11" s="633" t="s">
        <v>573</v>
      </c>
      <c r="B11" s="634" t="s">
        <v>574</v>
      </c>
      <c r="C11" s="998"/>
      <c r="D11" s="997"/>
    </row>
    <row r="12" spans="1:4" ht="15.6">
      <c r="A12" s="633" t="s">
        <v>575</v>
      </c>
      <c r="B12" s="634" t="s">
        <v>576</v>
      </c>
      <c r="C12" s="998"/>
      <c r="D12" s="997"/>
    </row>
    <row r="13" spans="1:4" ht="15.6">
      <c r="A13" s="633" t="s">
        <v>577</v>
      </c>
      <c r="B13" s="634" t="s">
        <v>578</v>
      </c>
      <c r="C13" s="998"/>
      <c r="D13" s="997"/>
    </row>
    <row r="14" spans="1:4" ht="15.6">
      <c r="A14" s="633" t="s">
        <v>579</v>
      </c>
      <c r="B14" s="634" t="s">
        <v>580</v>
      </c>
      <c r="C14" s="998">
        <v>2967.14</v>
      </c>
      <c r="D14" s="997">
        <v>1000</v>
      </c>
    </row>
    <row r="15" spans="1:4" ht="15.6">
      <c r="A15" s="633" t="s">
        <v>581</v>
      </c>
      <c r="B15" s="634" t="s">
        <v>582</v>
      </c>
      <c r="C15" s="998">
        <v>1075</v>
      </c>
      <c r="D15" s="997"/>
    </row>
    <row r="16" spans="1:4" ht="15.6">
      <c r="A16" s="635"/>
      <c r="B16" s="634"/>
      <c r="C16" s="998"/>
      <c r="D16" s="997"/>
    </row>
    <row r="17" spans="1:4" ht="15.6">
      <c r="A17" s="636">
        <v>333000</v>
      </c>
      <c r="B17" s="634" t="s">
        <v>95</v>
      </c>
      <c r="C17" s="998"/>
      <c r="D17" s="997"/>
    </row>
    <row r="18" spans="1:4" ht="15.6">
      <c r="A18" s="635">
        <v>331000</v>
      </c>
      <c r="B18" s="634" t="s">
        <v>1086</v>
      </c>
      <c r="C18" s="998"/>
      <c r="D18" s="997">
        <v>450000</v>
      </c>
    </row>
    <row r="19" spans="1:4" ht="15.6">
      <c r="A19" s="635">
        <v>331110</v>
      </c>
      <c r="B19" s="634" t="s">
        <v>1095</v>
      </c>
      <c r="C19" s="998">
        <v>10448.69</v>
      </c>
      <c r="D19" s="997"/>
    </row>
    <row r="20" spans="1:4" ht="15.6">
      <c r="A20" s="635">
        <v>334020</v>
      </c>
      <c r="B20" s="634" t="s">
        <v>1087</v>
      </c>
      <c r="C20" s="998">
        <v>2440.5300000000002</v>
      </c>
      <c r="D20" s="997"/>
    </row>
    <row r="21" spans="1:4" ht="15.6">
      <c r="A21" s="635">
        <v>334121</v>
      </c>
      <c r="B21" s="634" t="s">
        <v>1088</v>
      </c>
      <c r="C21" s="998">
        <v>25624.5</v>
      </c>
      <c r="D21" s="997">
        <v>17025.5</v>
      </c>
    </row>
    <row r="22" spans="1:4" ht="15.6">
      <c r="A22" s="635">
        <v>334122</v>
      </c>
      <c r="B22" s="634" t="s">
        <v>1089</v>
      </c>
      <c r="C22" s="998">
        <v>10000</v>
      </c>
      <c r="D22" s="997">
        <v>0</v>
      </c>
    </row>
    <row r="23" spans="1:4" ht="15.6">
      <c r="A23" s="635">
        <v>334120</v>
      </c>
      <c r="B23" s="634" t="s">
        <v>1090</v>
      </c>
      <c r="C23" s="998">
        <v>381601.66</v>
      </c>
      <c r="D23" s="997"/>
    </row>
    <row r="24" spans="1:4" ht="15.6">
      <c r="A24" s="635">
        <v>334120</v>
      </c>
      <c r="B24" s="634" t="s">
        <v>1091</v>
      </c>
      <c r="C24" s="998"/>
      <c r="D24" s="997">
        <v>500000</v>
      </c>
    </row>
    <row r="25" spans="1:4" ht="15.6">
      <c r="A25" s="635">
        <v>334118</v>
      </c>
      <c r="B25" s="634" t="s">
        <v>1092</v>
      </c>
      <c r="C25" s="998">
        <v>15000</v>
      </c>
      <c r="D25" s="997">
        <v>15000</v>
      </c>
    </row>
    <row r="26" spans="1:4" ht="15.6">
      <c r="A26" s="635">
        <v>334060</v>
      </c>
      <c r="B26" s="634" t="s">
        <v>1096</v>
      </c>
      <c r="C26" s="998"/>
      <c r="D26" s="997">
        <v>500000</v>
      </c>
    </row>
    <row r="27" spans="1:4" ht="15.6">
      <c r="A27" s="635">
        <v>360000</v>
      </c>
      <c r="B27" s="634" t="s">
        <v>1093</v>
      </c>
      <c r="C27" s="998">
        <v>4459.99</v>
      </c>
      <c r="D27" s="997"/>
    </row>
    <row r="28" spans="1:4" ht="15.6">
      <c r="A28" s="635"/>
      <c r="B28" s="634" t="s">
        <v>1094</v>
      </c>
      <c r="C28" s="998">
        <v>1226673</v>
      </c>
      <c r="D28" s="997">
        <v>213981</v>
      </c>
    </row>
    <row r="29" spans="1:4" ht="15.6">
      <c r="A29" s="636">
        <v>371000</v>
      </c>
      <c r="B29" s="634" t="s">
        <v>583</v>
      </c>
      <c r="C29" s="998"/>
      <c r="D29" s="997"/>
    </row>
    <row r="30" spans="1:4" ht="15.6">
      <c r="A30" s="635">
        <v>371010</v>
      </c>
      <c r="B30" s="634" t="s">
        <v>1050</v>
      </c>
      <c r="C30" s="998">
        <v>282.39</v>
      </c>
      <c r="D30" s="997">
        <v>200</v>
      </c>
    </row>
    <row r="31" spans="1:4" ht="15.6">
      <c r="A31" s="61"/>
      <c r="B31" s="60"/>
      <c r="C31" s="999"/>
      <c r="D31" s="1000"/>
    </row>
    <row r="32" spans="1:4" ht="15.6">
      <c r="A32" s="637">
        <v>383000</v>
      </c>
      <c r="B32" s="60" t="s">
        <v>584</v>
      </c>
      <c r="C32" s="1001"/>
      <c r="D32" s="1002"/>
    </row>
    <row r="33" spans="1:4" ht="15.6">
      <c r="A33" s="637"/>
      <c r="B33" s="60" t="s">
        <v>585</v>
      </c>
      <c r="C33" s="1003"/>
      <c r="D33" s="1000"/>
    </row>
    <row r="34" spans="1:4" ht="15.6">
      <c r="A34" s="639">
        <v>381070</v>
      </c>
      <c r="B34" s="640" t="s">
        <v>1051</v>
      </c>
      <c r="C34" s="1004"/>
      <c r="D34" s="1005"/>
    </row>
    <row r="35" spans="1:4" ht="15.6">
      <c r="A35" s="641">
        <v>384000</v>
      </c>
      <c r="B35" s="60" t="s">
        <v>1052</v>
      </c>
      <c r="C35" s="1003"/>
      <c r="D35" s="1000"/>
    </row>
    <row r="36" spans="1:4" ht="15.6">
      <c r="A36" s="61"/>
      <c r="B36" s="60"/>
      <c r="C36" s="999"/>
      <c r="D36" s="1000"/>
    </row>
    <row r="37" spans="1:4" ht="16.2" thickBot="1">
      <c r="A37" s="61" t="s">
        <v>586</v>
      </c>
      <c r="B37" s="60"/>
      <c r="C37" s="1006">
        <f>SUM(C9:C36)</f>
        <v>2094994.5899999999</v>
      </c>
      <c r="D37" s="1007">
        <f>SUM(D9:D36)</f>
        <v>2114206.5</v>
      </c>
    </row>
    <row r="38" spans="1:4" ht="16.2" thickTop="1">
      <c r="A38" s="642" t="s">
        <v>539</v>
      </c>
      <c r="B38" s="60"/>
      <c r="C38" s="998"/>
      <c r="D38" s="997"/>
    </row>
    <row r="39" spans="1:4" ht="15.6">
      <c r="A39" s="643">
        <v>430500</v>
      </c>
      <c r="B39" s="644" t="s">
        <v>587</v>
      </c>
      <c r="C39" s="1001"/>
      <c r="D39" s="1002"/>
    </row>
    <row r="40" spans="1:4" ht="15.6">
      <c r="A40" s="633">
        <v>100</v>
      </c>
      <c r="B40" s="634" t="s">
        <v>588</v>
      </c>
      <c r="C40" s="998">
        <v>106229.42</v>
      </c>
      <c r="D40" s="997">
        <v>120000</v>
      </c>
    </row>
    <row r="41" spans="1:4" ht="15.6">
      <c r="A41" s="641">
        <v>200</v>
      </c>
      <c r="B41" s="60" t="s">
        <v>542</v>
      </c>
      <c r="C41" s="1003">
        <v>53163.87</v>
      </c>
      <c r="D41" s="1000">
        <v>82000</v>
      </c>
    </row>
    <row r="42" spans="1:4" ht="15.6">
      <c r="A42" s="633">
        <v>300</v>
      </c>
      <c r="B42" s="634" t="s">
        <v>543</v>
      </c>
      <c r="C42" s="998">
        <v>47951.19</v>
      </c>
      <c r="D42" s="997">
        <v>106000</v>
      </c>
    </row>
    <row r="43" spans="1:4" ht="15.6">
      <c r="A43" s="641">
        <v>500</v>
      </c>
      <c r="B43" s="60" t="s">
        <v>545</v>
      </c>
      <c r="C43" s="999">
        <v>3459</v>
      </c>
      <c r="D43" s="1000">
        <v>10000</v>
      </c>
    </row>
    <row r="44" spans="1:4" ht="15.6">
      <c r="A44" s="641">
        <v>790</v>
      </c>
      <c r="B44" s="60" t="s">
        <v>1053</v>
      </c>
      <c r="C44" s="999">
        <v>19005.150000000001</v>
      </c>
      <c r="D44" s="1000">
        <v>17025.5</v>
      </c>
    </row>
    <row r="45" spans="1:4" ht="15.6">
      <c r="A45" s="641">
        <v>940</v>
      </c>
      <c r="B45" s="60" t="s">
        <v>1122</v>
      </c>
      <c r="C45" s="999"/>
      <c r="D45" s="1000">
        <v>15000</v>
      </c>
    </row>
    <row r="46" spans="1:4" ht="15.6">
      <c r="A46" s="641">
        <v>960</v>
      </c>
      <c r="B46" s="60" t="s">
        <v>1123</v>
      </c>
      <c r="C46" s="999">
        <v>1605760.09</v>
      </c>
      <c r="D46" s="1000">
        <v>1950000</v>
      </c>
    </row>
    <row r="47" spans="1:4" ht="15.6">
      <c r="A47" s="645"/>
      <c r="B47" s="65" t="s">
        <v>1097</v>
      </c>
      <c r="C47" s="1001">
        <v>43137</v>
      </c>
      <c r="D47" s="1002">
        <v>43137</v>
      </c>
    </row>
    <row r="48" spans="1:4" ht="15.6">
      <c r="A48" s="61"/>
      <c r="B48" s="60"/>
      <c r="C48" s="1003"/>
      <c r="D48" s="1000"/>
    </row>
    <row r="49" spans="1:4" ht="15.6">
      <c r="A49" s="636"/>
      <c r="B49" s="646"/>
      <c r="C49" s="998"/>
      <c r="D49" s="997"/>
    </row>
    <row r="50" spans="1:4" ht="15.6">
      <c r="A50" s="643">
        <v>490000</v>
      </c>
      <c r="B50" s="644" t="s">
        <v>307</v>
      </c>
      <c r="C50" s="1001"/>
      <c r="D50" s="1002"/>
    </row>
    <row r="51" spans="1:4" ht="15.6">
      <c r="A51" s="635">
        <v>610</v>
      </c>
      <c r="B51" s="634" t="s">
        <v>497</v>
      </c>
      <c r="C51" s="998"/>
      <c r="D51" s="997">
        <v>88788</v>
      </c>
    </row>
    <row r="52" spans="1:4" ht="15.6">
      <c r="A52" s="61">
        <v>620</v>
      </c>
      <c r="B52" s="60" t="s">
        <v>498</v>
      </c>
      <c r="C52" s="999"/>
      <c r="D52" s="1000"/>
    </row>
    <row r="53" spans="1:4" ht="15.6">
      <c r="A53" s="61">
        <v>630</v>
      </c>
      <c r="B53" s="60" t="s">
        <v>590</v>
      </c>
      <c r="C53" s="999"/>
      <c r="D53" s="1000"/>
    </row>
    <row r="54" spans="1:4" ht="15.6">
      <c r="A54" s="636">
        <v>521000</v>
      </c>
      <c r="B54" s="634" t="s">
        <v>591</v>
      </c>
      <c r="C54" s="996"/>
      <c r="D54" s="997"/>
    </row>
    <row r="55" spans="1:4" ht="15.6">
      <c r="A55" s="633"/>
      <c r="B55" s="634" t="s">
        <v>536</v>
      </c>
      <c r="C55" s="998"/>
      <c r="D55" s="997"/>
    </row>
    <row r="56" spans="1:4" ht="15.6">
      <c r="A56" s="61"/>
      <c r="B56" s="60" t="s">
        <v>1098</v>
      </c>
      <c r="C56" s="999">
        <v>33485.5</v>
      </c>
      <c r="D56" s="1000">
        <v>73290.5</v>
      </c>
    </row>
    <row r="57" spans="1:4" ht="15.6">
      <c r="A57" s="635" t="s">
        <v>592</v>
      </c>
      <c r="B57" s="634"/>
      <c r="C57" s="998">
        <f>SUM(C39:C56)</f>
        <v>1912191.2200000002</v>
      </c>
      <c r="D57" s="997">
        <f>SUM(D39:D56)</f>
        <v>2505241</v>
      </c>
    </row>
    <row r="58" spans="1:4" ht="15.6">
      <c r="A58" s="643">
        <v>510400</v>
      </c>
      <c r="B58" s="644" t="s">
        <v>550</v>
      </c>
      <c r="C58" s="1008"/>
      <c r="D58" s="1002"/>
    </row>
    <row r="59" spans="1:4" ht="15.6">
      <c r="A59" s="635">
        <v>830</v>
      </c>
      <c r="B59" s="634" t="s">
        <v>551</v>
      </c>
      <c r="C59" s="998"/>
      <c r="D59" s="997"/>
    </row>
    <row r="60" spans="1:4" ht="15.6">
      <c r="A60" s="61">
        <v>840</v>
      </c>
      <c r="B60" s="60" t="s">
        <v>552</v>
      </c>
      <c r="C60" s="999"/>
      <c r="D60" s="1000"/>
    </row>
    <row r="61" spans="1:4" ht="15.6">
      <c r="A61" s="637">
        <v>239000</v>
      </c>
      <c r="B61" s="60" t="s">
        <v>553</v>
      </c>
      <c r="C61" s="999"/>
      <c r="D61" s="1000"/>
    </row>
    <row r="62" spans="1:4" ht="15.6">
      <c r="A62" s="637" t="s">
        <v>593</v>
      </c>
      <c r="B62" s="647"/>
      <c r="C62" s="999">
        <f>SUM(C59:C61)</f>
        <v>0</v>
      </c>
      <c r="D62" s="1000">
        <f>SUM(D59:D61)</f>
        <v>0</v>
      </c>
    </row>
    <row r="63" spans="1:4" ht="15.6">
      <c r="A63" s="645"/>
      <c r="B63" s="644" t="s">
        <v>555</v>
      </c>
      <c r="C63" s="1001"/>
      <c r="D63" s="1002"/>
    </row>
    <row r="64" spans="1:4" ht="15.6">
      <c r="A64" s="636"/>
      <c r="B64" s="634"/>
      <c r="C64" s="998"/>
      <c r="D64" s="997"/>
    </row>
    <row r="65" spans="1:7" ht="15.6">
      <c r="A65" s="645"/>
      <c r="B65" s="65" t="s">
        <v>1054</v>
      </c>
      <c r="C65" s="1008">
        <v>438792.32</v>
      </c>
      <c r="D65" s="1002">
        <v>344374</v>
      </c>
    </row>
    <row r="66" spans="1:7" ht="15.6">
      <c r="A66" s="637">
        <v>371010</v>
      </c>
      <c r="B66" s="60" t="s">
        <v>1055</v>
      </c>
      <c r="C66" s="1003">
        <v>482.65</v>
      </c>
      <c r="D66" s="1009">
        <v>450</v>
      </c>
    </row>
    <row r="67" spans="1:7" ht="15.6">
      <c r="A67" s="636"/>
      <c r="B67" s="634" t="s">
        <v>1056</v>
      </c>
      <c r="C67" s="996">
        <v>-128386.83</v>
      </c>
      <c r="D67" s="1010"/>
    </row>
    <row r="68" spans="1:7" ht="15.6">
      <c r="A68" s="636"/>
      <c r="B68" s="634" t="s">
        <v>1057</v>
      </c>
      <c r="C68" s="996">
        <v>33485.5</v>
      </c>
      <c r="D68" s="1010">
        <v>73290.5</v>
      </c>
    </row>
    <row r="69" spans="1:7" ht="15.6">
      <c r="A69" s="636"/>
      <c r="B69" s="634"/>
      <c r="C69" s="996"/>
      <c r="D69" s="1010"/>
    </row>
    <row r="70" spans="1:7" ht="15.6">
      <c r="A70" s="637" t="s">
        <v>599</v>
      </c>
      <c r="B70" s="60"/>
      <c r="C70" s="1003">
        <f>C65+C66+C67+C68</f>
        <v>344373.64</v>
      </c>
      <c r="D70" s="1009">
        <f>SUM(D64:D69)</f>
        <v>418114.5</v>
      </c>
    </row>
    <row r="71" spans="1:7" ht="16.2" thickBot="1">
      <c r="A71" s="61" t="s">
        <v>600</v>
      </c>
      <c r="B71" s="60"/>
      <c r="C71" s="922">
        <f>SUM(C57+C62+C70)</f>
        <v>2256564.8600000003</v>
      </c>
      <c r="D71" s="938">
        <f>SUM(D57+D62+D70)</f>
        <v>2923355.5</v>
      </c>
    </row>
    <row r="72" spans="1:7" ht="16.2" thickTop="1">
      <c r="A72" s="648" t="s">
        <v>601</v>
      </c>
      <c r="B72" s="90"/>
      <c r="C72" s="90"/>
      <c r="D72" s="90"/>
    </row>
    <row r="73" spans="1:7">
      <c r="A73" s="669" t="s">
        <v>602</v>
      </c>
      <c r="B73" s="773"/>
      <c r="C73" s="649"/>
      <c r="D73" s="649"/>
      <c r="E73" s="650"/>
      <c r="F73" s="650"/>
      <c r="G73" s="650"/>
    </row>
    <row r="74" spans="1:7">
      <c r="A74" s="669" t="s">
        <v>603</v>
      </c>
      <c r="B74" s="649"/>
      <c r="C74" s="649"/>
      <c r="D74" s="649"/>
      <c r="E74" s="650"/>
      <c r="F74" s="650"/>
      <c r="G74" s="650"/>
    </row>
    <row r="75" spans="1:7" ht="15.6">
      <c r="A75" s="651"/>
      <c r="B75" s="652" t="s">
        <v>604</v>
      </c>
      <c r="C75" s="653"/>
      <c r="D75" s="653"/>
    </row>
    <row r="76" spans="1:7">
      <c r="A76" s="197"/>
      <c r="B76" s="197"/>
      <c r="C76" s="89"/>
      <c r="D76" s="89"/>
    </row>
    <row r="77" spans="1:7" ht="15.6">
      <c r="A77" s="90"/>
      <c r="B77" s="90"/>
      <c r="C77" s="90"/>
      <c r="D77" s="90"/>
    </row>
    <row r="78" spans="1:7" ht="15.6">
      <c r="A78" s="90"/>
      <c r="B78" s="90"/>
      <c r="C78" s="90"/>
      <c r="D78" s="90"/>
    </row>
    <row r="79" spans="1:7">
      <c r="A79" s="91"/>
      <c r="B79" s="91"/>
      <c r="C79" s="91"/>
      <c r="D79" s="91"/>
    </row>
    <row r="80" spans="1:7">
      <c r="A80" s="91"/>
      <c r="B80" s="91"/>
      <c r="C80" s="91"/>
      <c r="D80" s="91"/>
    </row>
    <row r="81" spans="1:4">
      <c r="A81" s="91"/>
      <c r="B81" s="91"/>
      <c r="C81" s="91"/>
      <c r="D81" s="91"/>
    </row>
    <row r="82" spans="1:4">
      <c r="A82" s="91"/>
      <c r="B82" s="91"/>
      <c r="C82" s="91"/>
      <c r="D82" s="91"/>
    </row>
    <row r="83" spans="1:4">
      <c r="A83" s="91"/>
      <c r="B83" s="91"/>
      <c r="C83" s="91"/>
      <c r="D83" s="91"/>
    </row>
    <row r="84" spans="1:4">
      <c r="A84" s="91"/>
      <c r="B84" s="91"/>
      <c r="C84" s="91"/>
      <c r="D84" s="91"/>
    </row>
    <row r="85" spans="1:4">
      <c r="A85" s="91"/>
      <c r="B85" s="91"/>
      <c r="C85" s="91"/>
      <c r="D85" s="91"/>
    </row>
    <row r="86" spans="1:4">
      <c r="A86" s="91"/>
      <c r="B86" s="91"/>
      <c r="C86" s="91"/>
      <c r="D86" s="91"/>
    </row>
    <row r="87" spans="1:4">
      <c r="A87" s="91"/>
      <c r="B87" s="91"/>
      <c r="C87" s="91"/>
      <c r="D87" s="91"/>
    </row>
    <row r="88" spans="1:4">
      <c r="A88" s="91"/>
      <c r="B88" s="91"/>
      <c r="C88" s="91"/>
      <c r="D88" s="91"/>
    </row>
    <row r="89" spans="1:4">
      <c r="A89" s="91"/>
      <c r="B89" s="91"/>
      <c r="C89" s="91"/>
      <c r="D89" s="91"/>
    </row>
    <row r="90" spans="1:4">
      <c r="A90" s="91"/>
      <c r="B90" s="91"/>
      <c r="C90" s="91"/>
      <c r="D90" s="91"/>
    </row>
    <row r="91" spans="1:4">
      <c r="A91" s="91"/>
      <c r="B91" s="91"/>
      <c r="C91" s="91"/>
      <c r="D91" s="91"/>
    </row>
    <row r="92" spans="1:4">
      <c r="A92" s="91"/>
      <c r="B92" s="91"/>
      <c r="C92" s="91"/>
      <c r="D92" s="91"/>
    </row>
    <row r="93" spans="1:4">
      <c r="A93" s="91"/>
      <c r="B93" s="91"/>
      <c r="C93" s="91"/>
      <c r="D93" s="91"/>
    </row>
    <row r="94" spans="1:4">
      <c r="A94" s="91"/>
      <c r="B94" s="91"/>
      <c r="C94" s="91"/>
      <c r="D94" s="91"/>
    </row>
    <row r="95" spans="1:4">
      <c r="A95" s="91"/>
      <c r="B95" s="91"/>
      <c r="C95" s="91"/>
      <c r="D95" s="91"/>
    </row>
    <row r="96" spans="1:4">
      <c r="A96" s="91"/>
      <c r="B96" s="91"/>
      <c r="C96" s="91"/>
      <c r="D96" s="91"/>
    </row>
    <row r="97" spans="1:4">
      <c r="A97" s="91"/>
      <c r="B97" s="91"/>
      <c r="C97" s="91"/>
      <c r="D97" s="91"/>
    </row>
    <row r="98" spans="1:4">
      <c r="A98" s="91"/>
      <c r="B98" s="91"/>
      <c r="C98" s="91"/>
      <c r="D98" s="91"/>
    </row>
    <row r="99" spans="1:4">
      <c r="A99" s="91"/>
      <c r="B99" s="91"/>
      <c r="C99" s="91"/>
      <c r="D99" s="91"/>
    </row>
    <row r="100" spans="1:4">
      <c r="A100" s="91"/>
      <c r="B100" s="91"/>
      <c r="C100" s="91"/>
      <c r="D100" s="91"/>
    </row>
    <row r="101" spans="1:4">
      <c r="A101" s="91"/>
      <c r="B101" s="91"/>
      <c r="C101" s="91"/>
      <c r="D101" s="91"/>
    </row>
    <row r="102" spans="1:4">
      <c r="A102" s="91"/>
      <c r="B102" s="91"/>
      <c r="C102" s="91"/>
      <c r="D102" s="91"/>
    </row>
    <row r="103" spans="1:4">
      <c r="A103" s="91"/>
      <c r="B103" s="91"/>
      <c r="C103" s="91"/>
      <c r="D103" s="91"/>
    </row>
    <row r="104" spans="1:4">
      <c r="A104" s="91"/>
      <c r="B104" s="91"/>
      <c r="C104" s="91"/>
      <c r="D104" s="91"/>
    </row>
    <row r="105" spans="1:4">
      <c r="A105" s="91"/>
      <c r="B105" s="91"/>
      <c r="C105" s="91"/>
      <c r="D105" s="91"/>
    </row>
    <row r="106" spans="1:4">
      <c r="A106" s="91"/>
      <c r="B106" s="91"/>
      <c r="C106" s="91"/>
      <c r="D106" s="91"/>
    </row>
    <row r="107" spans="1:4">
      <c r="A107" s="91"/>
      <c r="B107" s="91"/>
      <c r="C107" s="91"/>
      <c r="D107" s="91"/>
    </row>
    <row r="108" spans="1:4">
      <c r="A108" s="91"/>
      <c r="B108" s="91"/>
      <c r="C108" s="91"/>
      <c r="D108" s="91"/>
    </row>
    <row r="109" spans="1:4">
      <c r="A109" s="91"/>
      <c r="B109" s="91"/>
      <c r="C109" s="91"/>
      <c r="D109" s="91"/>
    </row>
    <row r="110" spans="1:4">
      <c r="A110" s="91"/>
      <c r="B110" s="91"/>
      <c r="C110" s="91"/>
      <c r="D110" s="91"/>
    </row>
    <row r="111" spans="1:4">
      <c r="A111" s="91"/>
      <c r="B111" s="91"/>
      <c r="C111" s="91"/>
      <c r="D111" s="91"/>
    </row>
    <row r="112" spans="1:4">
      <c r="A112" s="91"/>
      <c r="B112" s="91"/>
      <c r="C112" s="91"/>
      <c r="D112" s="91"/>
    </row>
    <row r="113" spans="1:4">
      <c r="A113" s="91"/>
      <c r="B113" s="91"/>
      <c r="C113" s="91"/>
      <c r="D113" s="91"/>
    </row>
    <row r="114" spans="1:4">
      <c r="A114" s="91"/>
      <c r="B114" s="91"/>
      <c r="C114" s="91"/>
      <c r="D114" s="91"/>
    </row>
    <row r="115" spans="1:4">
      <c r="A115" s="91"/>
      <c r="B115" s="91"/>
      <c r="C115" s="91"/>
      <c r="D115" s="91"/>
    </row>
    <row r="116" spans="1:4">
      <c r="A116" s="91"/>
      <c r="B116" s="91"/>
      <c r="C116" s="91"/>
      <c r="D116" s="91"/>
    </row>
    <row r="117" spans="1:4">
      <c r="A117" s="91"/>
      <c r="B117" s="91"/>
      <c r="C117" s="91"/>
      <c r="D117" s="91"/>
    </row>
    <row r="118" spans="1:4">
      <c r="A118" s="91"/>
      <c r="B118" s="91"/>
      <c r="C118" s="91"/>
      <c r="D118" s="91"/>
    </row>
    <row r="119" spans="1:4">
      <c r="A119" s="91"/>
      <c r="B119" s="91"/>
      <c r="C119" s="91"/>
      <c r="D119" s="91"/>
    </row>
    <row r="120" spans="1:4">
      <c r="A120" s="91"/>
      <c r="B120" s="91"/>
      <c r="C120" s="91"/>
      <c r="D120" s="91"/>
    </row>
    <row r="121" spans="1:4">
      <c r="A121" s="91"/>
      <c r="B121" s="91"/>
      <c r="C121" s="91"/>
      <c r="D121" s="91"/>
    </row>
    <row r="122" spans="1:4">
      <c r="A122" s="91"/>
      <c r="B122" s="91"/>
      <c r="C122" s="91"/>
      <c r="D122" s="91"/>
    </row>
    <row r="123" spans="1:4">
      <c r="A123" s="91"/>
      <c r="B123" s="91"/>
      <c r="C123" s="91"/>
      <c r="D123" s="91"/>
    </row>
    <row r="124" spans="1:4">
      <c r="A124" s="91"/>
      <c r="B124" s="91"/>
      <c r="C124" s="91"/>
      <c r="D124" s="91"/>
    </row>
    <row r="125" spans="1:4">
      <c r="A125" s="91"/>
      <c r="B125" s="91"/>
      <c r="C125" s="91"/>
      <c r="D125" s="91"/>
    </row>
    <row r="126" spans="1:4">
      <c r="A126" s="91"/>
      <c r="B126" s="91"/>
      <c r="C126" s="91"/>
      <c r="D126" s="91"/>
    </row>
    <row r="127" spans="1:4">
      <c r="A127" s="91"/>
      <c r="B127" s="91"/>
      <c r="C127" s="91"/>
      <c r="D127" s="91"/>
    </row>
    <row r="128" spans="1:4">
      <c r="A128" s="91"/>
      <c r="B128" s="91"/>
      <c r="C128" s="91"/>
      <c r="D128" s="91"/>
    </row>
    <row r="129" spans="1:4">
      <c r="A129" s="91"/>
      <c r="B129" s="91"/>
      <c r="C129" s="91"/>
      <c r="D129" s="91"/>
    </row>
    <row r="130" spans="1:4">
      <c r="A130" s="91"/>
      <c r="B130" s="91"/>
      <c r="C130" s="91"/>
      <c r="D130" s="91"/>
    </row>
    <row r="131" spans="1:4">
      <c r="A131" s="91"/>
      <c r="B131" s="91"/>
      <c r="C131" s="91"/>
      <c r="D131" s="91"/>
    </row>
    <row r="132" spans="1:4">
      <c r="A132" s="91"/>
      <c r="B132" s="91"/>
      <c r="C132" s="91"/>
      <c r="D132" s="91"/>
    </row>
    <row r="133" spans="1:4">
      <c r="A133" s="91"/>
      <c r="B133" s="91"/>
      <c r="C133" s="91"/>
      <c r="D133" s="91"/>
    </row>
    <row r="134" spans="1:4">
      <c r="A134" s="91"/>
      <c r="B134" s="91"/>
      <c r="C134" s="91"/>
      <c r="D134" s="91"/>
    </row>
    <row r="135" spans="1:4">
      <c r="A135" s="91"/>
      <c r="B135" s="91"/>
      <c r="C135" s="91"/>
      <c r="D135" s="91"/>
    </row>
    <row r="136" spans="1:4">
      <c r="A136" s="91"/>
      <c r="B136" s="91"/>
      <c r="C136" s="91"/>
      <c r="D136" s="91"/>
    </row>
    <row r="137" spans="1:4">
      <c r="A137" s="91"/>
      <c r="B137" s="91"/>
      <c r="C137" s="91"/>
      <c r="D137" s="91"/>
    </row>
    <row r="138" spans="1:4">
      <c r="A138" s="91"/>
      <c r="B138" s="91"/>
      <c r="C138" s="91"/>
      <c r="D138" s="91"/>
    </row>
    <row r="139" spans="1:4">
      <c r="A139" s="91"/>
      <c r="B139" s="91"/>
      <c r="C139" s="91"/>
      <c r="D139" s="91"/>
    </row>
    <row r="140" spans="1:4">
      <c r="A140" s="91"/>
      <c r="B140" s="91"/>
      <c r="C140" s="91"/>
      <c r="D140" s="91"/>
    </row>
    <row r="141" spans="1:4">
      <c r="A141" s="91"/>
      <c r="B141" s="91"/>
      <c r="C141" s="91"/>
      <c r="D141" s="91"/>
    </row>
    <row r="142" spans="1:4">
      <c r="A142" s="91"/>
      <c r="B142" s="91"/>
      <c r="C142" s="91"/>
      <c r="D142" s="91"/>
    </row>
    <row r="143" spans="1:4">
      <c r="A143" s="91"/>
      <c r="B143" s="91"/>
      <c r="C143" s="91"/>
      <c r="D143" s="91"/>
    </row>
    <row r="144" spans="1:4">
      <c r="A144" s="91"/>
      <c r="B144" s="91"/>
      <c r="C144" s="91"/>
      <c r="D144" s="91"/>
    </row>
    <row r="145" spans="1:4">
      <c r="A145" s="91"/>
      <c r="B145" s="91"/>
      <c r="C145" s="91"/>
      <c r="D145" s="91"/>
    </row>
    <row r="146" spans="1:4">
      <c r="A146" s="91"/>
      <c r="B146" s="91"/>
      <c r="C146" s="91"/>
      <c r="D146" s="91"/>
    </row>
    <row r="147" spans="1:4">
      <c r="A147" s="91"/>
      <c r="B147" s="91"/>
      <c r="C147" s="91"/>
      <c r="D147" s="91"/>
    </row>
    <row r="148" spans="1:4">
      <c r="A148" s="91"/>
      <c r="B148" s="91"/>
      <c r="C148" s="91"/>
      <c r="D148" s="91"/>
    </row>
    <row r="149" spans="1:4">
      <c r="A149" s="91"/>
      <c r="B149" s="91"/>
      <c r="C149" s="91"/>
      <c r="D149" s="91"/>
    </row>
    <row r="150" spans="1:4">
      <c r="A150" s="91"/>
      <c r="B150" s="91"/>
      <c r="C150" s="91"/>
      <c r="D150" s="91"/>
    </row>
    <row r="151" spans="1:4">
      <c r="A151" s="91"/>
      <c r="B151" s="91"/>
      <c r="C151" s="91"/>
      <c r="D151" s="91"/>
    </row>
    <row r="152" spans="1:4">
      <c r="A152" s="91"/>
      <c r="B152" s="91"/>
      <c r="C152" s="91"/>
      <c r="D152" s="91"/>
    </row>
    <row r="153" spans="1:4">
      <c r="A153" s="91"/>
      <c r="B153" s="91"/>
      <c r="C153" s="91"/>
      <c r="D153" s="91"/>
    </row>
    <row r="154" spans="1:4">
      <c r="A154" s="91"/>
      <c r="B154" s="91"/>
      <c r="C154" s="91"/>
      <c r="D154" s="91"/>
    </row>
    <row r="155" spans="1:4">
      <c r="A155" s="91"/>
      <c r="B155" s="91"/>
      <c r="C155" s="91"/>
      <c r="D155" s="91"/>
    </row>
    <row r="156" spans="1:4">
      <c r="A156" s="91"/>
      <c r="B156" s="91"/>
      <c r="C156" s="91"/>
      <c r="D156" s="91"/>
    </row>
    <row r="157" spans="1:4">
      <c r="A157" s="91"/>
      <c r="B157" s="91"/>
      <c r="C157" s="91"/>
      <c r="D157" s="91"/>
    </row>
    <row r="158" spans="1:4">
      <c r="A158" s="91"/>
      <c r="B158" s="91"/>
      <c r="C158" s="91"/>
      <c r="D158" s="91"/>
    </row>
    <row r="159" spans="1:4">
      <c r="A159" s="91"/>
      <c r="B159" s="91"/>
      <c r="C159" s="91"/>
      <c r="D159" s="91"/>
    </row>
    <row r="160" spans="1:4">
      <c r="A160" s="91"/>
      <c r="B160" s="91"/>
      <c r="C160" s="91"/>
      <c r="D160" s="91"/>
    </row>
    <row r="161" spans="1:4">
      <c r="A161" s="91"/>
      <c r="B161" s="91"/>
      <c r="C161" s="91"/>
      <c r="D161" s="91"/>
    </row>
    <row r="162" spans="1:4">
      <c r="A162" s="91"/>
      <c r="B162" s="91"/>
      <c r="C162" s="91"/>
      <c r="D162" s="91"/>
    </row>
    <row r="163" spans="1:4">
      <c r="A163" s="91"/>
      <c r="B163" s="91"/>
      <c r="C163" s="91"/>
      <c r="D163" s="91"/>
    </row>
    <row r="164" spans="1:4">
      <c r="A164" s="91"/>
      <c r="B164" s="91"/>
      <c r="C164" s="91"/>
      <c r="D164" s="91"/>
    </row>
    <row r="165" spans="1:4">
      <c r="A165" s="91"/>
      <c r="B165" s="91"/>
      <c r="C165" s="91"/>
      <c r="D165" s="91"/>
    </row>
    <row r="166" spans="1:4">
      <c r="A166" s="91"/>
      <c r="B166" s="91"/>
      <c r="C166" s="91"/>
      <c r="D166" s="91"/>
    </row>
    <row r="167" spans="1:4">
      <c r="A167" s="91"/>
      <c r="B167" s="91"/>
      <c r="C167" s="91"/>
      <c r="D167" s="91"/>
    </row>
    <row r="168" spans="1:4">
      <c r="A168" s="91"/>
      <c r="B168" s="91"/>
      <c r="C168" s="91"/>
      <c r="D168" s="91"/>
    </row>
    <row r="169" spans="1:4">
      <c r="A169" s="91"/>
      <c r="B169" s="91"/>
      <c r="C169" s="91"/>
      <c r="D169" s="91"/>
    </row>
    <row r="170" spans="1:4">
      <c r="A170" s="91"/>
      <c r="B170" s="91"/>
      <c r="C170" s="91"/>
      <c r="D170" s="91"/>
    </row>
    <row r="171" spans="1:4">
      <c r="A171" s="91"/>
      <c r="B171" s="91"/>
      <c r="C171" s="91"/>
      <c r="D171" s="91"/>
    </row>
    <row r="172" spans="1:4">
      <c r="A172" s="91"/>
      <c r="B172" s="91"/>
      <c r="C172" s="91"/>
      <c r="D172" s="91"/>
    </row>
    <row r="173" spans="1:4">
      <c r="A173" s="91"/>
      <c r="B173" s="91"/>
      <c r="C173" s="91"/>
      <c r="D173" s="91"/>
    </row>
    <row r="174" spans="1:4">
      <c r="A174" s="91"/>
      <c r="B174" s="91"/>
      <c r="C174" s="91"/>
      <c r="D174" s="91"/>
    </row>
    <row r="175" spans="1:4">
      <c r="A175" s="91"/>
      <c r="B175" s="91"/>
      <c r="C175" s="91"/>
      <c r="D175" s="91"/>
    </row>
    <row r="176" spans="1:4">
      <c r="A176" s="91"/>
      <c r="B176" s="91"/>
      <c r="C176" s="91"/>
      <c r="D176" s="91"/>
    </row>
    <row r="177" spans="1:4">
      <c r="A177" s="91"/>
      <c r="B177" s="91"/>
      <c r="C177" s="91"/>
      <c r="D177" s="91"/>
    </row>
    <row r="178" spans="1:4">
      <c r="A178" s="91"/>
      <c r="B178" s="91"/>
      <c r="C178" s="91"/>
      <c r="D178" s="91"/>
    </row>
    <row r="179" spans="1:4">
      <c r="A179" s="91"/>
      <c r="B179" s="91"/>
      <c r="C179" s="91"/>
      <c r="D179" s="91"/>
    </row>
    <row r="180" spans="1:4">
      <c r="A180" s="91"/>
      <c r="B180" s="91"/>
      <c r="C180" s="91"/>
      <c r="D180" s="91"/>
    </row>
    <row r="181" spans="1:4">
      <c r="A181" s="91"/>
      <c r="B181" s="91"/>
      <c r="C181" s="91"/>
      <c r="D181" s="91"/>
    </row>
    <row r="182" spans="1:4">
      <c r="A182" s="91"/>
      <c r="B182" s="91"/>
      <c r="C182" s="91"/>
      <c r="D182" s="91"/>
    </row>
    <row r="183" spans="1:4">
      <c r="A183" s="91"/>
      <c r="B183" s="91"/>
      <c r="C183" s="91"/>
      <c r="D183" s="91"/>
    </row>
  </sheetData>
  <phoneticPr fontId="0" type="noConversion"/>
  <pageMargins left="0.5" right="0.5" top="0" bottom="0" header="0.5" footer="0.5"/>
  <pageSetup paperSize="5" scale="82"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7"/>
  <sheetViews>
    <sheetView zoomScaleNormal="100" workbookViewId="0">
      <pane xSplit="2" ySplit="7" topLeftCell="C53" activePane="bottomRight" state="frozen"/>
      <selection pane="topRight" activeCell="C1" sqref="C1"/>
      <selection pane="bottomLeft" activeCell="A8" sqref="A8"/>
      <selection pane="bottomRight" activeCell="C23" sqref="C23"/>
    </sheetView>
  </sheetViews>
  <sheetFormatPr defaultColWidth="6.81640625" defaultRowHeight="15"/>
  <cols>
    <col min="1" max="1" width="15.81640625" customWidth="1"/>
    <col min="2" max="2" width="35.81640625" customWidth="1"/>
    <col min="3" max="4" width="15.81640625" customWidth="1"/>
  </cols>
  <sheetData>
    <row r="1" spans="1:4" ht="16.2" thickBot="1">
      <c r="A1" s="90"/>
      <c r="B1" s="90"/>
      <c r="C1" s="90"/>
      <c r="D1" s="90"/>
    </row>
    <row r="2" spans="1:4" ht="29.25" customHeight="1" thickBot="1">
      <c r="A2" s="654"/>
      <c r="B2" s="610" t="s">
        <v>520</v>
      </c>
      <c r="C2" s="611"/>
      <c r="D2" s="612"/>
    </row>
    <row r="3" spans="1:4" ht="15.6">
      <c r="A3" s="613" t="s">
        <v>183</v>
      </c>
      <c r="B3" s="580" t="s">
        <v>605</v>
      </c>
      <c r="C3" s="580" t="str">
        <f>'Page 41-Water'!C4</f>
        <v>City/Town County of:___________</v>
      </c>
      <c r="D3" s="1275" t="s">
        <v>1025</v>
      </c>
    </row>
    <row r="4" spans="1:4" ht="15.6">
      <c r="A4" s="616" t="s">
        <v>185</v>
      </c>
      <c r="B4" s="617" t="s">
        <v>566</v>
      </c>
      <c r="C4" s="617" t="str">
        <f>'Page 41-Water'!C5</f>
        <v>Fiscal Year: __2015-2016________</v>
      </c>
      <c r="D4" s="655"/>
    </row>
    <row r="5" spans="1:4" ht="16.2" thickBot="1">
      <c r="A5" s="620" t="s">
        <v>188</v>
      </c>
      <c r="B5" s="621">
        <v>5310</v>
      </c>
      <c r="C5" s="656"/>
      <c r="D5" s="623"/>
    </row>
    <row r="6" spans="1:4" ht="31.95" customHeight="1">
      <c r="A6" s="624" t="s">
        <v>567</v>
      </c>
      <c r="B6" s="625" t="s">
        <v>195</v>
      </c>
      <c r="C6" s="626" t="s">
        <v>76</v>
      </c>
      <c r="D6" s="657" t="s">
        <v>606</v>
      </c>
    </row>
    <row r="7" spans="1:4" ht="15.6">
      <c r="A7" s="658" t="s">
        <v>510</v>
      </c>
      <c r="B7" s="629"/>
      <c r="C7" s="638"/>
      <c r="D7" s="659"/>
    </row>
    <row r="8" spans="1:4" ht="15.6">
      <c r="A8" s="660">
        <v>343030</v>
      </c>
      <c r="B8" s="629" t="s">
        <v>607</v>
      </c>
      <c r="C8" s="1011"/>
      <c r="D8" s="1012"/>
    </row>
    <row r="9" spans="1:4" ht="15.6">
      <c r="A9" s="1276"/>
      <c r="B9" s="1277"/>
      <c r="C9" s="1011"/>
      <c r="D9" s="1012"/>
    </row>
    <row r="10" spans="1:4" ht="15.6">
      <c r="A10" s="57">
        <v>343031</v>
      </c>
      <c r="B10" s="58" t="s">
        <v>608</v>
      </c>
      <c r="C10" s="996">
        <v>267102.78999999998</v>
      </c>
      <c r="D10" s="1010">
        <v>250000</v>
      </c>
    </row>
    <row r="11" spans="1:4" ht="15.6">
      <c r="A11" s="57">
        <v>343036</v>
      </c>
      <c r="B11" s="634" t="s">
        <v>1101</v>
      </c>
      <c r="C11" s="998">
        <v>504</v>
      </c>
      <c r="D11" s="1010"/>
    </row>
    <row r="12" spans="1:4" ht="15.6">
      <c r="A12" s="57"/>
      <c r="B12" s="634"/>
      <c r="C12" s="998"/>
      <c r="D12" s="1010"/>
    </row>
    <row r="13" spans="1:4" ht="15.6">
      <c r="A13" s="57"/>
      <c r="B13" s="634"/>
      <c r="C13" s="998"/>
      <c r="D13" s="1010"/>
    </row>
    <row r="14" spans="1:4" ht="15.6">
      <c r="A14" s="57"/>
      <c r="B14" s="634"/>
      <c r="C14" s="998"/>
      <c r="D14" s="1010"/>
    </row>
    <row r="15" spans="1:4" ht="15.6">
      <c r="A15" s="57"/>
      <c r="B15" s="634"/>
      <c r="C15" s="998"/>
      <c r="D15" s="1010"/>
    </row>
    <row r="16" spans="1:4" ht="15.6">
      <c r="A16" s="57"/>
      <c r="B16" s="634"/>
      <c r="C16" s="998"/>
      <c r="D16" s="1010"/>
    </row>
    <row r="17" spans="1:4" ht="15.6">
      <c r="A17" s="661"/>
      <c r="B17" s="634"/>
      <c r="C17" s="998"/>
      <c r="D17" s="1010"/>
    </row>
    <row r="18" spans="1:4" ht="15.6">
      <c r="A18" s="661"/>
      <c r="B18" s="634"/>
      <c r="C18" s="998"/>
      <c r="D18" s="1010"/>
    </row>
    <row r="19" spans="1:4" ht="15.6">
      <c r="A19" s="662">
        <v>371000</v>
      </c>
      <c r="B19" s="634" t="s">
        <v>583</v>
      </c>
      <c r="C19" s="998"/>
      <c r="D19" s="1010"/>
    </row>
    <row r="20" spans="1:4" ht="15.6">
      <c r="A20" s="661">
        <v>371010</v>
      </c>
      <c r="B20" s="634" t="s">
        <v>1055</v>
      </c>
      <c r="C20" s="998">
        <v>186.26</v>
      </c>
      <c r="D20" s="1010">
        <v>200</v>
      </c>
    </row>
    <row r="21" spans="1:4" ht="15.6">
      <c r="A21" s="59"/>
      <c r="B21" s="60"/>
      <c r="C21" s="999"/>
      <c r="D21" s="1009"/>
    </row>
    <row r="22" spans="1:4" ht="15.6">
      <c r="A22" s="66">
        <v>383000</v>
      </c>
      <c r="B22" s="60" t="s">
        <v>584</v>
      </c>
      <c r="C22" s="1001"/>
      <c r="D22" s="1013"/>
    </row>
    <row r="23" spans="1:4" ht="15.6">
      <c r="A23" s="663"/>
      <c r="B23" s="65" t="s">
        <v>585</v>
      </c>
      <c r="C23" s="1008"/>
      <c r="D23" s="1013"/>
    </row>
    <row r="24" spans="1:4" ht="15.6">
      <c r="A24" s="639"/>
      <c r="B24" s="640"/>
      <c r="C24" s="1004"/>
      <c r="D24" s="1012"/>
    </row>
    <row r="25" spans="1:4" ht="15.6">
      <c r="A25" s="641"/>
      <c r="B25" s="60"/>
      <c r="C25" s="1003"/>
      <c r="D25" s="1009"/>
    </row>
    <row r="26" spans="1:4" ht="15.6">
      <c r="A26" s="59"/>
      <c r="B26" s="60"/>
      <c r="C26" s="999"/>
      <c r="D26" s="1009"/>
    </row>
    <row r="27" spans="1:4" ht="16.2" thickBot="1">
      <c r="A27" s="59" t="s">
        <v>609</v>
      </c>
      <c r="B27" s="60"/>
      <c r="C27" s="1006">
        <f>SUM(C10:C26)</f>
        <v>267793.05</v>
      </c>
      <c r="D27" s="1007">
        <f>SUM(D10:D26)</f>
        <v>250200</v>
      </c>
    </row>
    <row r="28" spans="1:4" ht="16.2" thickTop="1">
      <c r="A28" s="664" t="s">
        <v>539</v>
      </c>
      <c r="B28" s="65"/>
      <c r="C28" s="1011"/>
      <c r="D28" s="1012"/>
    </row>
    <row r="29" spans="1:4" ht="15.6">
      <c r="A29" s="665">
        <v>430600</v>
      </c>
      <c r="B29" s="666" t="s">
        <v>610</v>
      </c>
      <c r="C29" s="1011"/>
      <c r="D29" s="1012"/>
    </row>
    <row r="30" spans="1:4" ht="15.6">
      <c r="A30" s="57">
        <v>100</v>
      </c>
      <c r="B30" s="634" t="s">
        <v>588</v>
      </c>
      <c r="C30" s="998">
        <v>74606.94</v>
      </c>
      <c r="D30" s="1010">
        <v>85000</v>
      </c>
    </row>
    <row r="31" spans="1:4" ht="15.6">
      <c r="A31" s="667">
        <v>200</v>
      </c>
      <c r="B31" s="60" t="s">
        <v>542</v>
      </c>
      <c r="C31" s="1003">
        <v>48599.73</v>
      </c>
      <c r="D31" s="1009">
        <v>60000</v>
      </c>
    </row>
    <row r="32" spans="1:4" ht="15.6">
      <c r="A32" s="57">
        <v>210</v>
      </c>
      <c r="B32" s="634" t="s">
        <v>1058</v>
      </c>
      <c r="C32" s="998">
        <v>722.33</v>
      </c>
      <c r="D32" s="1010">
        <v>2000</v>
      </c>
    </row>
    <row r="33" spans="1:4" ht="15.6">
      <c r="A33" s="633">
        <v>300</v>
      </c>
      <c r="B33" s="634" t="s">
        <v>543</v>
      </c>
      <c r="C33" s="998">
        <v>26555.53</v>
      </c>
      <c r="D33" s="1010">
        <v>35000</v>
      </c>
    </row>
    <row r="34" spans="1:4" ht="15.6">
      <c r="A34" s="57">
        <v>350</v>
      </c>
      <c r="B34" s="634" t="s">
        <v>1059</v>
      </c>
      <c r="C34" s="998">
        <v>1566.67</v>
      </c>
      <c r="D34" s="1010">
        <v>4000</v>
      </c>
    </row>
    <row r="35" spans="1:4" ht="15.6">
      <c r="A35" s="57">
        <v>390</v>
      </c>
      <c r="B35" s="634" t="s">
        <v>1060</v>
      </c>
      <c r="C35" s="998">
        <v>15000</v>
      </c>
      <c r="D35" s="1010">
        <v>15000</v>
      </c>
    </row>
    <row r="36" spans="1:4" ht="15.6">
      <c r="A36" s="667">
        <v>500</v>
      </c>
      <c r="B36" s="60" t="s">
        <v>545</v>
      </c>
      <c r="C36" s="999">
        <v>3459</v>
      </c>
      <c r="D36" s="1009">
        <v>10000</v>
      </c>
    </row>
    <row r="37" spans="1:4" ht="15.6">
      <c r="A37" s="667">
        <v>600</v>
      </c>
      <c r="B37" s="60" t="s">
        <v>1061</v>
      </c>
      <c r="C37" s="999"/>
      <c r="D37" s="1009"/>
    </row>
    <row r="38" spans="1:4" ht="15.6">
      <c r="A38" s="667">
        <v>990</v>
      </c>
      <c r="B38" s="60" t="s">
        <v>589</v>
      </c>
      <c r="C38" s="999"/>
      <c r="D38" s="1009"/>
    </row>
    <row r="39" spans="1:4" ht="15.6">
      <c r="A39" s="64"/>
      <c r="B39" s="65"/>
      <c r="C39" s="1001"/>
      <c r="D39" s="1013"/>
    </row>
    <row r="40" spans="1:4" ht="15.6">
      <c r="A40" s="64"/>
      <c r="B40" s="65"/>
      <c r="C40" s="1001"/>
      <c r="D40" s="1013"/>
    </row>
    <row r="41" spans="1:4" ht="15.6">
      <c r="A41" s="59"/>
      <c r="B41" s="60"/>
      <c r="C41" s="1003"/>
      <c r="D41" s="1009"/>
    </row>
    <row r="42" spans="1:4" ht="15.6">
      <c r="A42" s="636"/>
      <c r="B42" s="646"/>
      <c r="C42" s="998"/>
      <c r="D42" s="1010"/>
    </row>
    <row r="43" spans="1:4" ht="15.6">
      <c r="A43" s="663">
        <v>490000</v>
      </c>
      <c r="B43" s="644" t="s">
        <v>307</v>
      </c>
      <c r="C43" s="1001"/>
      <c r="D43" s="1013"/>
    </row>
    <row r="44" spans="1:4" ht="15.6">
      <c r="A44" s="661">
        <v>610</v>
      </c>
      <c r="B44" s="634" t="s">
        <v>497</v>
      </c>
      <c r="C44" s="998">
        <v>58812</v>
      </c>
      <c r="D44" s="1010">
        <v>58812</v>
      </c>
    </row>
    <row r="45" spans="1:4" ht="15.6">
      <c r="A45" s="59">
        <v>620</v>
      </c>
      <c r="B45" s="60" t="s">
        <v>498</v>
      </c>
      <c r="C45" s="999">
        <v>28600</v>
      </c>
      <c r="D45" s="1009">
        <v>28600</v>
      </c>
    </row>
    <row r="46" spans="1:4" ht="15.6">
      <c r="A46" s="59">
        <v>630</v>
      </c>
      <c r="B46" s="60" t="s">
        <v>590</v>
      </c>
      <c r="C46" s="999"/>
      <c r="D46" s="1009"/>
    </row>
    <row r="47" spans="1:4" ht="15.6">
      <c r="A47" s="662">
        <v>521000</v>
      </c>
      <c r="B47" s="634" t="s">
        <v>591</v>
      </c>
      <c r="C47" s="996"/>
      <c r="D47" s="1010"/>
    </row>
    <row r="48" spans="1:4" ht="15.6">
      <c r="A48" s="633"/>
      <c r="B48" s="634" t="s">
        <v>536</v>
      </c>
      <c r="C48" s="998"/>
      <c r="D48" s="1010"/>
    </row>
    <row r="49" spans="1:4" ht="15.6">
      <c r="A49" s="59"/>
      <c r="B49" s="60" t="s">
        <v>1102</v>
      </c>
      <c r="C49" s="999">
        <v>30065.11</v>
      </c>
      <c r="D49" s="1009">
        <v>78544.800000000003</v>
      </c>
    </row>
    <row r="50" spans="1:4" ht="15.6">
      <c r="A50" s="661" t="s">
        <v>611</v>
      </c>
      <c r="B50" s="634"/>
      <c r="C50" s="998">
        <f>SUM(C29:C49)</f>
        <v>287987.31000000006</v>
      </c>
      <c r="D50" s="1010">
        <f>SUM(D29:D49)</f>
        <v>376956.8</v>
      </c>
    </row>
    <row r="51" spans="1:4" ht="15.6">
      <c r="A51" s="663">
        <v>510400</v>
      </c>
      <c r="B51" s="644" t="s">
        <v>550</v>
      </c>
      <c r="C51" s="1008"/>
      <c r="D51" s="1013"/>
    </row>
    <row r="52" spans="1:4" ht="15.6">
      <c r="A52" s="635">
        <v>830</v>
      </c>
      <c r="B52" s="634" t="s">
        <v>551</v>
      </c>
      <c r="C52" s="998"/>
      <c r="D52" s="1010"/>
    </row>
    <row r="53" spans="1:4" ht="15.6">
      <c r="A53" s="59">
        <v>840</v>
      </c>
      <c r="B53" s="60" t="s">
        <v>552</v>
      </c>
      <c r="C53" s="999"/>
      <c r="D53" s="1009"/>
    </row>
    <row r="54" spans="1:4" ht="15.6">
      <c r="A54" s="66">
        <v>239000</v>
      </c>
      <c r="B54" s="60" t="s">
        <v>553</v>
      </c>
      <c r="C54" s="999"/>
      <c r="D54" s="1009"/>
    </row>
    <row r="55" spans="1:4" ht="15.6">
      <c r="A55" s="66" t="s">
        <v>612</v>
      </c>
      <c r="B55" s="647"/>
      <c r="C55" s="999">
        <f>SUM(C52:C54)</f>
        <v>0</v>
      </c>
      <c r="D55" s="1009">
        <f>SUM(D52:D54)</f>
        <v>0</v>
      </c>
    </row>
    <row r="56" spans="1:4" ht="15.6">
      <c r="A56" s="64"/>
      <c r="B56" s="644" t="s">
        <v>555</v>
      </c>
      <c r="C56" s="1001"/>
      <c r="D56" s="1013"/>
    </row>
    <row r="57" spans="1:4" ht="15.6">
      <c r="A57" s="662"/>
      <c r="B57" s="634" t="s">
        <v>1062</v>
      </c>
      <c r="C57" s="998"/>
      <c r="D57" s="1010"/>
    </row>
    <row r="58" spans="1:4" ht="15.6">
      <c r="A58" s="64"/>
      <c r="B58" s="65" t="s">
        <v>1054</v>
      </c>
      <c r="C58" s="1008">
        <v>251592.34</v>
      </c>
      <c r="D58" s="1013">
        <v>281987.63</v>
      </c>
    </row>
    <row r="59" spans="1:4" ht="15.6">
      <c r="A59" s="637">
        <v>371010</v>
      </c>
      <c r="B59" s="60" t="s">
        <v>1055</v>
      </c>
      <c r="C59" s="1003">
        <v>472.92</v>
      </c>
      <c r="D59" s="1009">
        <v>450</v>
      </c>
    </row>
    <row r="60" spans="1:4" ht="15.6">
      <c r="A60" s="636"/>
      <c r="B60" s="634" t="s">
        <v>1056</v>
      </c>
      <c r="C60" s="996">
        <v>30065.11</v>
      </c>
      <c r="D60" s="1010">
        <v>78544.800000000003</v>
      </c>
    </row>
    <row r="61" spans="1:4" ht="15.6">
      <c r="A61" s="636"/>
      <c r="B61" s="634" t="s">
        <v>1057</v>
      </c>
      <c r="C61" s="996"/>
      <c r="D61" s="1010"/>
    </row>
    <row r="62" spans="1:4" ht="15.6">
      <c r="A62" s="636"/>
      <c r="B62" s="634"/>
      <c r="C62" s="996"/>
      <c r="D62" s="1010"/>
    </row>
    <row r="63" spans="1:4" ht="15.6">
      <c r="A63" s="668"/>
      <c r="B63" s="525"/>
      <c r="C63" s="996"/>
      <c r="D63" s="1010"/>
    </row>
    <row r="64" spans="1:4" ht="15.6">
      <c r="A64" s="637" t="s">
        <v>614</v>
      </c>
      <c r="B64" s="60"/>
      <c r="C64" s="1003">
        <f>SUM(C57:C63)</f>
        <v>282130.37</v>
      </c>
      <c r="D64" s="1009">
        <f>SUM(D57:D63)</f>
        <v>360982.43</v>
      </c>
    </row>
    <row r="65" spans="1:4" ht="16.2" thickBot="1">
      <c r="A65" s="61" t="s">
        <v>615</v>
      </c>
      <c r="B65" s="60"/>
      <c r="C65" s="1006">
        <f>SUM(C50+C55+C64)</f>
        <v>570117.68000000005</v>
      </c>
      <c r="D65" s="1007">
        <f>SUM(D50+D55+D64)</f>
        <v>737939.23</v>
      </c>
    </row>
    <row r="66" spans="1:4" ht="16.2" thickTop="1">
      <c r="A66" s="648" t="s">
        <v>601</v>
      </c>
      <c r="B66" s="90"/>
      <c r="C66" s="90"/>
      <c r="D66" s="90"/>
    </row>
    <row r="67" spans="1:4" ht="15.6">
      <c r="A67" s="669" t="s">
        <v>602</v>
      </c>
      <c r="B67" s="90"/>
      <c r="C67" s="90"/>
      <c r="D67" s="90"/>
    </row>
    <row r="68" spans="1:4" ht="15.6">
      <c r="A68" s="669" t="s">
        <v>603</v>
      </c>
      <c r="B68" s="90"/>
      <c r="C68" s="90"/>
      <c r="D68" s="90"/>
    </row>
    <row r="69" spans="1:4" ht="15.6">
      <c r="A69" s="651"/>
      <c r="B69" s="652" t="s">
        <v>616</v>
      </c>
      <c r="C69" s="653"/>
      <c r="D69" s="653"/>
    </row>
    <row r="70" spans="1:4">
      <c r="A70" s="197"/>
      <c r="B70" s="197"/>
      <c r="C70" s="89"/>
      <c r="D70" s="89"/>
    </row>
    <row r="71" spans="1:4" ht="15.6">
      <c r="A71" s="90"/>
      <c r="B71" s="90"/>
      <c r="C71" s="90"/>
      <c r="D71" s="90"/>
    </row>
    <row r="72" spans="1:4" ht="15.6">
      <c r="A72" s="90"/>
      <c r="B72" s="90"/>
      <c r="C72" s="90"/>
      <c r="D72" s="90"/>
    </row>
    <row r="73" spans="1:4">
      <c r="A73" s="91"/>
      <c r="B73" s="91"/>
      <c r="C73" s="91"/>
      <c r="D73" s="91"/>
    </row>
    <row r="74" spans="1:4">
      <c r="A74" s="91"/>
      <c r="B74" s="91"/>
      <c r="C74" s="91"/>
      <c r="D74" s="91"/>
    </row>
    <row r="75" spans="1:4">
      <c r="A75" s="91"/>
      <c r="B75" s="91"/>
      <c r="C75" s="91"/>
      <c r="D75" s="91"/>
    </row>
    <row r="76" spans="1:4">
      <c r="A76" s="91"/>
      <c r="B76" s="91"/>
      <c r="C76" s="91"/>
      <c r="D76" s="91"/>
    </row>
    <row r="77" spans="1:4">
      <c r="A77" s="91"/>
      <c r="B77" s="91"/>
      <c r="C77" s="91"/>
      <c r="D77" s="91"/>
    </row>
    <row r="78" spans="1:4">
      <c r="A78" s="91"/>
      <c r="B78" s="91"/>
      <c r="C78" s="91"/>
      <c r="D78" s="91"/>
    </row>
    <row r="79" spans="1:4">
      <c r="A79" s="91"/>
      <c r="B79" s="91"/>
      <c r="C79" s="91"/>
      <c r="D79" s="91"/>
    </row>
    <row r="80" spans="1:4">
      <c r="A80" s="91"/>
      <c r="B80" s="91"/>
      <c r="C80" s="91"/>
      <c r="D80" s="91"/>
    </row>
    <row r="81" spans="1:4">
      <c r="A81" s="91"/>
      <c r="B81" s="91"/>
      <c r="C81" s="91"/>
      <c r="D81" s="91"/>
    </row>
    <row r="82" spans="1:4">
      <c r="A82" s="91"/>
      <c r="B82" s="91"/>
      <c r="C82" s="91"/>
      <c r="D82" s="91"/>
    </row>
    <row r="83" spans="1:4">
      <c r="A83" s="91"/>
      <c r="B83" s="91"/>
      <c r="C83" s="91"/>
      <c r="D83" s="91"/>
    </row>
    <row r="84" spans="1:4">
      <c r="A84" s="91"/>
      <c r="B84" s="91"/>
      <c r="C84" s="91"/>
      <c r="D84" s="91"/>
    </row>
    <row r="85" spans="1:4">
      <c r="A85" s="91"/>
      <c r="B85" s="91"/>
      <c r="C85" s="91"/>
      <c r="D85" s="91"/>
    </row>
    <row r="86" spans="1:4">
      <c r="A86" s="91"/>
      <c r="B86" s="91"/>
      <c r="C86" s="91"/>
      <c r="D86" s="91"/>
    </row>
    <row r="87" spans="1:4">
      <c r="A87" s="91"/>
      <c r="B87" s="91"/>
      <c r="C87" s="91"/>
      <c r="D87" s="91"/>
    </row>
    <row r="88" spans="1:4">
      <c r="A88" s="91"/>
      <c r="B88" s="91"/>
      <c r="C88" s="91"/>
      <c r="D88" s="91"/>
    </row>
    <row r="89" spans="1:4">
      <c r="A89" s="91"/>
      <c r="B89" s="91"/>
      <c r="C89" s="91"/>
      <c r="D89" s="91"/>
    </row>
    <row r="90" spans="1:4">
      <c r="A90" s="91"/>
      <c r="B90" s="91"/>
      <c r="C90" s="91"/>
      <c r="D90" s="91"/>
    </row>
    <row r="91" spans="1:4">
      <c r="A91" s="91"/>
      <c r="B91" s="91"/>
      <c r="C91" s="91"/>
      <c r="D91" s="91"/>
    </row>
    <row r="92" spans="1:4">
      <c r="A92" s="91"/>
      <c r="B92" s="91"/>
      <c r="C92" s="91"/>
      <c r="D92" s="91"/>
    </row>
    <row r="93" spans="1:4">
      <c r="A93" s="91"/>
      <c r="B93" s="91"/>
      <c r="C93" s="91"/>
      <c r="D93" s="91"/>
    </row>
    <row r="94" spans="1:4">
      <c r="A94" s="91"/>
      <c r="B94" s="91"/>
      <c r="C94" s="91"/>
      <c r="D94" s="91"/>
    </row>
    <row r="95" spans="1:4">
      <c r="A95" s="91"/>
      <c r="B95" s="91"/>
      <c r="C95" s="91"/>
      <c r="D95" s="91"/>
    </row>
    <row r="96" spans="1:4">
      <c r="A96" s="91"/>
      <c r="B96" s="91"/>
      <c r="C96" s="91"/>
      <c r="D96" s="91"/>
    </row>
    <row r="97" spans="1:4">
      <c r="A97" s="91"/>
      <c r="B97" s="91"/>
      <c r="C97" s="91"/>
      <c r="D97" s="91"/>
    </row>
    <row r="98" spans="1:4">
      <c r="A98" s="91"/>
      <c r="B98" s="91"/>
      <c r="C98" s="91"/>
      <c r="D98" s="91"/>
    </row>
    <row r="99" spans="1:4">
      <c r="A99" s="91"/>
      <c r="B99" s="91"/>
      <c r="C99" s="91"/>
      <c r="D99" s="91"/>
    </row>
    <row r="100" spans="1:4">
      <c r="A100" s="91"/>
      <c r="B100" s="91"/>
      <c r="C100" s="91"/>
      <c r="D100" s="91"/>
    </row>
    <row r="101" spans="1:4">
      <c r="A101" s="91"/>
      <c r="B101" s="91"/>
      <c r="C101" s="91"/>
      <c r="D101" s="91"/>
    </row>
    <row r="102" spans="1:4">
      <c r="A102" s="91"/>
      <c r="B102" s="91"/>
      <c r="C102" s="91"/>
      <c r="D102" s="91"/>
    </row>
    <row r="103" spans="1:4">
      <c r="A103" s="91"/>
      <c r="B103" s="91"/>
      <c r="C103" s="91"/>
      <c r="D103" s="91"/>
    </row>
    <row r="104" spans="1:4">
      <c r="A104" s="91"/>
      <c r="B104" s="91"/>
      <c r="C104" s="91"/>
      <c r="D104" s="91"/>
    </row>
    <row r="105" spans="1:4">
      <c r="A105" s="91"/>
      <c r="B105" s="91"/>
      <c r="C105" s="91"/>
      <c r="D105" s="91"/>
    </row>
    <row r="106" spans="1:4">
      <c r="A106" s="91"/>
      <c r="B106" s="91"/>
      <c r="C106" s="91"/>
      <c r="D106" s="91"/>
    </row>
    <row r="107" spans="1:4">
      <c r="A107" s="91"/>
      <c r="B107" s="91"/>
      <c r="C107" s="91"/>
      <c r="D107" s="91"/>
    </row>
    <row r="108" spans="1:4">
      <c r="A108" s="91"/>
      <c r="B108" s="91"/>
      <c r="C108" s="91"/>
      <c r="D108" s="91"/>
    </row>
    <row r="109" spans="1:4">
      <c r="A109" s="91"/>
      <c r="B109" s="91"/>
      <c r="C109" s="91"/>
      <c r="D109" s="91"/>
    </row>
    <row r="110" spans="1:4">
      <c r="A110" s="91"/>
      <c r="B110" s="91"/>
      <c r="C110" s="91"/>
      <c r="D110" s="91"/>
    </row>
    <row r="111" spans="1:4">
      <c r="A111" s="91"/>
      <c r="B111" s="91"/>
      <c r="C111" s="91"/>
      <c r="D111" s="91"/>
    </row>
    <row r="112" spans="1:4">
      <c r="A112" s="91"/>
      <c r="B112" s="91"/>
      <c r="C112" s="91"/>
      <c r="D112" s="91"/>
    </row>
    <row r="113" spans="1:4">
      <c r="A113" s="91"/>
      <c r="B113" s="91"/>
      <c r="C113" s="91"/>
      <c r="D113" s="91"/>
    </row>
    <row r="114" spans="1:4">
      <c r="A114" s="91"/>
      <c r="B114" s="91"/>
      <c r="C114" s="91"/>
      <c r="D114" s="91"/>
    </row>
    <row r="115" spans="1:4">
      <c r="A115" s="91"/>
      <c r="B115" s="91"/>
      <c r="C115" s="91"/>
      <c r="D115" s="91"/>
    </row>
    <row r="116" spans="1:4">
      <c r="A116" s="91"/>
      <c r="B116" s="91"/>
      <c r="C116" s="91"/>
      <c r="D116" s="91"/>
    </row>
    <row r="117" spans="1:4">
      <c r="A117" s="91"/>
      <c r="B117" s="91"/>
      <c r="C117" s="91"/>
      <c r="D117" s="91"/>
    </row>
    <row r="118" spans="1:4">
      <c r="A118" s="91"/>
      <c r="B118" s="91"/>
      <c r="C118" s="91"/>
      <c r="D118" s="91"/>
    </row>
    <row r="119" spans="1:4">
      <c r="A119" s="91"/>
      <c r="B119" s="91"/>
      <c r="C119" s="91"/>
      <c r="D119" s="91"/>
    </row>
    <row r="120" spans="1:4">
      <c r="A120" s="91"/>
      <c r="B120" s="91"/>
      <c r="C120" s="91"/>
      <c r="D120" s="91"/>
    </row>
    <row r="121" spans="1:4">
      <c r="A121" s="91"/>
      <c r="B121" s="91"/>
      <c r="C121" s="91"/>
      <c r="D121" s="91"/>
    </row>
    <row r="122" spans="1:4">
      <c r="A122" s="91"/>
      <c r="B122" s="91"/>
      <c r="C122" s="91"/>
      <c r="D122" s="91"/>
    </row>
    <row r="123" spans="1:4">
      <c r="A123" s="91"/>
      <c r="B123" s="91"/>
      <c r="C123" s="91"/>
      <c r="D123" s="91"/>
    </row>
    <row r="124" spans="1:4">
      <c r="A124" s="91"/>
      <c r="B124" s="91"/>
      <c r="C124" s="91"/>
      <c r="D124" s="91"/>
    </row>
    <row r="125" spans="1:4">
      <c r="A125" s="91"/>
      <c r="B125" s="91"/>
      <c r="C125" s="91"/>
      <c r="D125" s="91"/>
    </row>
    <row r="126" spans="1:4">
      <c r="A126" s="91"/>
      <c r="B126" s="91"/>
      <c r="C126" s="91"/>
      <c r="D126" s="91"/>
    </row>
    <row r="127" spans="1:4">
      <c r="A127" s="91"/>
      <c r="B127" s="91"/>
      <c r="C127" s="91"/>
      <c r="D127" s="91"/>
    </row>
    <row r="128" spans="1:4">
      <c r="A128" s="91"/>
      <c r="B128" s="91"/>
      <c r="C128" s="91"/>
      <c r="D128" s="91"/>
    </row>
    <row r="129" spans="1:4">
      <c r="A129" s="91"/>
      <c r="B129" s="91"/>
      <c r="C129" s="91"/>
      <c r="D129" s="91"/>
    </row>
    <row r="130" spans="1:4">
      <c r="A130" s="91"/>
      <c r="B130" s="91"/>
      <c r="C130" s="91"/>
      <c r="D130" s="91"/>
    </row>
    <row r="131" spans="1:4">
      <c r="A131" s="91"/>
      <c r="B131" s="91"/>
      <c r="C131" s="91"/>
      <c r="D131" s="91"/>
    </row>
    <row r="132" spans="1:4">
      <c r="A132" s="91"/>
      <c r="B132" s="91"/>
      <c r="C132" s="91"/>
      <c r="D132" s="91"/>
    </row>
    <row r="133" spans="1:4">
      <c r="A133" s="91"/>
      <c r="B133" s="91"/>
      <c r="C133" s="91"/>
      <c r="D133" s="91"/>
    </row>
    <row r="134" spans="1:4">
      <c r="A134" s="91"/>
      <c r="B134" s="91"/>
      <c r="C134" s="91"/>
      <c r="D134" s="91"/>
    </row>
    <row r="135" spans="1:4">
      <c r="A135" s="91"/>
      <c r="B135" s="91"/>
      <c r="C135" s="91"/>
      <c r="D135" s="91"/>
    </row>
    <row r="136" spans="1:4">
      <c r="A136" s="91"/>
      <c r="B136" s="91"/>
      <c r="C136" s="91"/>
      <c r="D136" s="91"/>
    </row>
    <row r="137" spans="1:4">
      <c r="A137" s="91"/>
      <c r="B137" s="91"/>
      <c r="C137" s="91"/>
      <c r="D137" s="91"/>
    </row>
    <row r="138" spans="1:4">
      <c r="A138" s="91"/>
      <c r="B138" s="91"/>
      <c r="C138" s="91"/>
      <c r="D138" s="91"/>
    </row>
    <row r="139" spans="1:4">
      <c r="A139" s="91"/>
      <c r="B139" s="91"/>
      <c r="C139" s="91"/>
      <c r="D139" s="91"/>
    </row>
    <row r="140" spans="1:4">
      <c r="A140" s="91"/>
      <c r="B140" s="91"/>
      <c r="C140" s="91"/>
      <c r="D140" s="91"/>
    </row>
    <row r="141" spans="1:4">
      <c r="A141" s="91"/>
      <c r="B141" s="91"/>
      <c r="C141" s="91"/>
      <c r="D141" s="91"/>
    </row>
    <row r="142" spans="1:4">
      <c r="A142" s="91"/>
      <c r="B142" s="91"/>
      <c r="C142" s="91"/>
      <c r="D142" s="91"/>
    </row>
    <row r="143" spans="1:4">
      <c r="A143" s="91"/>
      <c r="B143" s="91"/>
      <c r="C143" s="91"/>
      <c r="D143" s="91"/>
    </row>
    <row r="144" spans="1:4">
      <c r="A144" s="91"/>
      <c r="B144" s="91"/>
      <c r="C144" s="91"/>
      <c r="D144" s="91"/>
    </row>
    <row r="145" spans="1:4">
      <c r="A145" s="91"/>
      <c r="B145" s="91"/>
      <c r="C145" s="91"/>
      <c r="D145" s="91"/>
    </row>
    <row r="146" spans="1:4">
      <c r="A146" s="91"/>
      <c r="B146" s="91"/>
      <c r="C146" s="91"/>
      <c r="D146" s="91"/>
    </row>
    <row r="147" spans="1:4">
      <c r="A147" s="91"/>
      <c r="B147" s="91"/>
      <c r="C147" s="91"/>
      <c r="D147" s="91"/>
    </row>
    <row r="148" spans="1:4">
      <c r="A148" s="91"/>
      <c r="B148" s="91"/>
      <c r="C148" s="91"/>
      <c r="D148" s="91"/>
    </row>
    <row r="149" spans="1:4">
      <c r="A149" s="91"/>
      <c r="B149" s="91"/>
      <c r="C149" s="91"/>
      <c r="D149" s="91"/>
    </row>
    <row r="150" spans="1:4">
      <c r="A150" s="91"/>
      <c r="B150" s="91"/>
      <c r="C150" s="91"/>
      <c r="D150" s="91"/>
    </row>
    <row r="151" spans="1:4">
      <c r="A151" s="91"/>
      <c r="B151" s="91"/>
      <c r="C151" s="91"/>
      <c r="D151" s="91"/>
    </row>
    <row r="152" spans="1:4">
      <c r="A152" s="91"/>
      <c r="B152" s="91"/>
      <c r="C152" s="91"/>
      <c r="D152" s="91"/>
    </row>
    <row r="153" spans="1:4">
      <c r="A153" s="91"/>
      <c r="B153" s="91"/>
      <c r="C153" s="91"/>
      <c r="D153" s="91"/>
    </row>
    <row r="154" spans="1:4">
      <c r="A154" s="91"/>
      <c r="B154" s="91"/>
      <c r="C154" s="91"/>
      <c r="D154" s="91"/>
    </row>
    <row r="155" spans="1:4">
      <c r="A155" s="91"/>
      <c r="B155" s="91"/>
      <c r="C155" s="91"/>
      <c r="D155" s="91"/>
    </row>
    <row r="156" spans="1:4">
      <c r="A156" s="91"/>
      <c r="B156" s="91"/>
      <c r="C156" s="91"/>
      <c r="D156" s="91"/>
    </row>
    <row r="157" spans="1:4">
      <c r="A157" s="91"/>
      <c r="B157" s="91"/>
      <c r="C157" s="91"/>
      <c r="D157" s="91"/>
    </row>
    <row r="158" spans="1:4">
      <c r="A158" s="91"/>
      <c r="B158" s="91"/>
      <c r="C158" s="91"/>
      <c r="D158" s="91"/>
    </row>
    <row r="159" spans="1:4">
      <c r="A159" s="91"/>
      <c r="B159" s="91"/>
      <c r="C159" s="91"/>
      <c r="D159" s="91"/>
    </row>
    <row r="160" spans="1:4">
      <c r="A160" s="91"/>
      <c r="B160" s="91"/>
      <c r="C160" s="91"/>
      <c r="D160" s="91"/>
    </row>
    <row r="161" spans="1:4">
      <c r="A161" s="91"/>
      <c r="B161" s="91"/>
      <c r="C161" s="91"/>
      <c r="D161" s="91"/>
    </row>
    <row r="162" spans="1:4">
      <c r="A162" s="91"/>
      <c r="B162" s="91"/>
      <c r="C162" s="91"/>
      <c r="D162" s="91"/>
    </row>
    <row r="163" spans="1:4">
      <c r="A163" s="91"/>
      <c r="B163" s="91"/>
      <c r="C163" s="91"/>
      <c r="D163" s="91"/>
    </row>
    <row r="164" spans="1:4">
      <c r="A164" s="91"/>
      <c r="B164" s="91"/>
      <c r="C164" s="91"/>
      <c r="D164" s="91"/>
    </row>
    <row r="165" spans="1:4">
      <c r="A165" s="91"/>
      <c r="B165" s="91"/>
      <c r="C165" s="91"/>
      <c r="D165" s="91"/>
    </row>
    <row r="166" spans="1:4">
      <c r="A166" s="91"/>
      <c r="B166" s="91"/>
      <c r="C166" s="91"/>
      <c r="D166" s="91"/>
    </row>
    <row r="167" spans="1:4">
      <c r="A167" s="91"/>
      <c r="B167" s="91"/>
      <c r="C167" s="91"/>
      <c r="D167" s="91"/>
    </row>
    <row r="168" spans="1:4">
      <c r="A168" s="91"/>
      <c r="B168" s="91"/>
      <c r="C168" s="91"/>
      <c r="D168" s="91"/>
    </row>
    <row r="169" spans="1:4">
      <c r="A169" s="91"/>
      <c r="B169" s="91"/>
      <c r="C169" s="91"/>
      <c r="D169" s="91"/>
    </row>
    <row r="170" spans="1:4">
      <c r="A170" s="91"/>
      <c r="B170" s="91"/>
      <c r="C170" s="91"/>
      <c r="D170" s="91"/>
    </row>
    <row r="171" spans="1:4">
      <c r="A171" s="91"/>
      <c r="B171" s="91"/>
      <c r="C171" s="91"/>
      <c r="D171" s="91"/>
    </row>
    <row r="172" spans="1:4">
      <c r="A172" s="91"/>
      <c r="B172" s="91"/>
      <c r="C172" s="91"/>
      <c r="D172" s="91"/>
    </row>
    <row r="173" spans="1:4">
      <c r="A173" s="91"/>
      <c r="B173" s="91"/>
      <c r="C173" s="91"/>
      <c r="D173" s="91"/>
    </row>
    <row r="174" spans="1:4">
      <c r="A174" s="91"/>
      <c r="B174" s="91"/>
      <c r="C174" s="91"/>
      <c r="D174" s="91"/>
    </row>
    <row r="175" spans="1:4">
      <c r="A175" s="91"/>
      <c r="B175" s="91"/>
      <c r="C175" s="91"/>
      <c r="D175" s="91"/>
    </row>
    <row r="176" spans="1:4">
      <c r="A176" s="91"/>
      <c r="B176" s="91"/>
      <c r="C176" s="91"/>
      <c r="D176" s="91"/>
    </row>
    <row r="177" spans="1:4">
      <c r="A177" s="91"/>
      <c r="B177" s="91"/>
      <c r="C177" s="91"/>
      <c r="D177" s="91"/>
    </row>
  </sheetData>
  <phoneticPr fontId="0" type="noConversion"/>
  <pageMargins left="0.5" right="0.5" top="0" bottom="0" header="0.5" footer="0.5"/>
  <pageSetup paperSize="5" scale="88"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
  <sheetViews>
    <sheetView zoomScaleNormal="100" workbookViewId="0">
      <pane xSplit="2" ySplit="7" topLeftCell="C44" activePane="bottomRight" state="frozen"/>
      <selection pane="topRight" activeCell="C1" sqref="C1"/>
      <selection pane="bottomLeft" activeCell="A8" sqref="A8"/>
      <selection pane="bottomRight" activeCell="D57" sqref="D57"/>
    </sheetView>
  </sheetViews>
  <sheetFormatPr defaultColWidth="6.81640625" defaultRowHeight="15"/>
  <cols>
    <col min="1" max="1" width="12.1796875" customWidth="1"/>
    <col min="2" max="2" width="35.81640625" customWidth="1"/>
    <col min="3" max="3" width="14.81640625" style="788" customWidth="1"/>
    <col min="4" max="4" width="20.36328125" style="788" customWidth="1"/>
  </cols>
  <sheetData>
    <row r="1" spans="1:4" ht="16.2" thickBot="1">
      <c r="A1" s="90"/>
      <c r="B1" s="90"/>
      <c r="C1" s="776"/>
      <c r="D1" s="776"/>
    </row>
    <row r="2" spans="1:4" ht="24.75" customHeight="1" thickBot="1">
      <c r="A2" s="670"/>
      <c r="B2" s="610" t="s">
        <v>520</v>
      </c>
      <c r="C2" s="777"/>
      <c r="D2" s="789"/>
    </row>
    <row r="3" spans="1:4" ht="15.6">
      <c r="A3" s="613" t="s">
        <v>183</v>
      </c>
      <c r="B3" s="580" t="s">
        <v>617</v>
      </c>
      <c r="C3" s="778" t="str">
        <f>'Page 42-Sewer'!C3</f>
        <v>City/Town County of:___________</v>
      </c>
      <c r="D3" s="1278" t="s">
        <v>1025</v>
      </c>
    </row>
    <row r="4" spans="1:4" ht="15.6">
      <c r="A4" s="616" t="s">
        <v>185</v>
      </c>
      <c r="B4" s="617" t="s">
        <v>566</v>
      </c>
      <c r="C4" s="779" t="str">
        <f>'Page 42-Sewer'!C4</f>
        <v>Fiscal Year: __2015-2016________</v>
      </c>
      <c r="D4" s="790"/>
    </row>
    <row r="5" spans="1:4" ht="16.2" thickBot="1">
      <c r="A5" s="620" t="s">
        <v>188</v>
      </c>
      <c r="B5" s="621">
        <v>5410</v>
      </c>
      <c r="C5" s="780"/>
      <c r="D5" s="791"/>
    </row>
    <row r="6" spans="1:4" ht="31.95" customHeight="1">
      <c r="A6" s="624" t="s">
        <v>567</v>
      </c>
      <c r="B6" s="625" t="s">
        <v>195</v>
      </c>
      <c r="C6" s="782" t="s">
        <v>76</v>
      </c>
      <c r="D6" s="792" t="s">
        <v>606</v>
      </c>
    </row>
    <row r="7" spans="1:4" ht="15.6">
      <c r="A7" s="628" t="s">
        <v>510</v>
      </c>
      <c r="B7" s="629"/>
      <c r="C7" s="783"/>
      <c r="D7" s="793"/>
    </row>
    <row r="8" spans="1:4" ht="15.6">
      <c r="A8" s="632">
        <v>343040</v>
      </c>
      <c r="B8" s="629" t="s">
        <v>618</v>
      </c>
      <c r="C8" s="1014"/>
      <c r="D8" s="1015"/>
    </row>
    <row r="9" spans="1:4" ht="15.6">
      <c r="A9" s="633">
        <v>353041</v>
      </c>
      <c r="B9" s="58" t="s">
        <v>619</v>
      </c>
      <c r="C9" s="1016">
        <v>164608.51999999999</v>
      </c>
      <c r="D9" s="1017">
        <v>160000</v>
      </c>
    </row>
    <row r="10" spans="1:4" ht="15.6">
      <c r="A10" s="633"/>
      <c r="B10" s="634"/>
      <c r="C10" s="1018"/>
      <c r="D10" s="1017"/>
    </row>
    <row r="11" spans="1:4" ht="15.6">
      <c r="A11" s="633">
        <v>382010</v>
      </c>
      <c r="B11" s="634" t="s">
        <v>1103</v>
      </c>
      <c r="C11" s="1018">
        <v>13517</v>
      </c>
      <c r="D11" s="1017"/>
    </row>
    <row r="12" spans="1:4" ht="15.6">
      <c r="A12" s="633"/>
      <c r="B12" s="634"/>
      <c r="C12" s="1018"/>
      <c r="D12" s="1017"/>
    </row>
    <row r="13" spans="1:4" ht="15.6">
      <c r="A13" s="633"/>
      <c r="B13" s="634"/>
      <c r="C13" s="1018"/>
      <c r="D13" s="1017"/>
    </row>
    <row r="14" spans="1:4" ht="15.6">
      <c r="A14" s="633"/>
      <c r="B14" s="634"/>
      <c r="C14" s="1018"/>
      <c r="D14" s="1017"/>
    </row>
    <row r="15" spans="1:4" ht="15.6">
      <c r="A15" s="633"/>
      <c r="B15" s="634"/>
      <c r="C15" s="1018"/>
      <c r="D15" s="1017"/>
    </row>
    <row r="16" spans="1:4" ht="15.6">
      <c r="A16" s="635"/>
      <c r="B16" s="634"/>
      <c r="C16" s="1018"/>
      <c r="D16" s="1017"/>
    </row>
    <row r="17" spans="1:4" ht="15.6">
      <c r="A17" s="636">
        <v>363010</v>
      </c>
      <c r="B17" s="634" t="s">
        <v>490</v>
      </c>
      <c r="C17" s="1018"/>
      <c r="D17" s="1017"/>
    </row>
    <row r="18" spans="1:4" ht="15.6">
      <c r="A18" s="671"/>
      <c r="B18" s="671"/>
      <c r="C18" s="1018"/>
      <c r="D18" s="1017"/>
    </row>
    <row r="19" spans="1:4" ht="15.6">
      <c r="A19" s="636">
        <v>371000</v>
      </c>
      <c r="B19" s="634" t="s">
        <v>583</v>
      </c>
      <c r="C19" s="1018"/>
      <c r="D19" s="1017"/>
    </row>
    <row r="20" spans="1:4" ht="15.6">
      <c r="A20" s="61">
        <v>371010</v>
      </c>
      <c r="B20" s="60" t="s">
        <v>1055</v>
      </c>
      <c r="C20" s="1019">
        <v>193.91</v>
      </c>
      <c r="D20" s="1020">
        <v>150</v>
      </c>
    </row>
    <row r="21" spans="1:4" ht="15.6">
      <c r="A21" s="61"/>
      <c r="B21" s="60"/>
      <c r="C21" s="1021"/>
      <c r="D21" s="1022"/>
    </row>
    <row r="22" spans="1:4" ht="15.6">
      <c r="A22" s="637">
        <v>383000</v>
      </c>
      <c r="B22" s="60" t="s">
        <v>584</v>
      </c>
      <c r="C22" s="1021"/>
      <c r="D22" s="1022"/>
    </row>
    <row r="23" spans="1:4" ht="15.6">
      <c r="A23" s="637"/>
      <c r="B23" s="60" t="s">
        <v>585</v>
      </c>
      <c r="C23" s="1023"/>
      <c r="D23" s="1020"/>
    </row>
    <row r="24" spans="1:4" ht="15.6">
      <c r="A24" s="639"/>
      <c r="B24" s="640" t="s">
        <v>1104</v>
      </c>
      <c r="C24" s="1024">
        <v>89000</v>
      </c>
      <c r="D24" s="1015"/>
    </row>
    <row r="25" spans="1:4" ht="15.6">
      <c r="A25" s="641"/>
      <c r="B25" s="60"/>
      <c r="C25" s="1023"/>
      <c r="D25" s="1020"/>
    </row>
    <row r="26" spans="1:4" ht="15.6">
      <c r="A26" s="61"/>
      <c r="B26" s="60"/>
      <c r="C26" s="1019"/>
      <c r="D26" s="1020"/>
    </row>
    <row r="27" spans="1:4" ht="16.2" thickBot="1">
      <c r="A27" s="61" t="s">
        <v>620</v>
      </c>
      <c r="B27" s="60"/>
      <c r="C27" s="1025">
        <f>SUM(C9:C26)</f>
        <v>267319.43</v>
      </c>
      <c r="D27" s="1026">
        <f>SUM(D9:D26)</f>
        <v>160150</v>
      </c>
    </row>
    <row r="28" spans="1:4" ht="16.2" thickTop="1">
      <c r="A28" s="642" t="s">
        <v>539</v>
      </c>
      <c r="B28" s="60"/>
      <c r="C28" s="1018"/>
      <c r="D28" s="1017"/>
    </row>
    <row r="29" spans="1:4" ht="15.6">
      <c r="A29" s="643">
        <v>430800</v>
      </c>
      <c r="B29" s="644" t="s">
        <v>621</v>
      </c>
      <c r="C29" s="1021"/>
      <c r="D29" s="1022"/>
    </row>
    <row r="30" spans="1:4" ht="15.6">
      <c r="A30" s="633">
        <v>100</v>
      </c>
      <c r="B30" s="634" t="s">
        <v>588</v>
      </c>
      <c r="C30" s="1018">
        <v>94495.89</v>
      </c>
      <c r="D30" s="1017">
        <v>105000</v>
      </c>
    </row>
    <row r="31" spans="1:4" ht="15.6">
      <c r="A31" s="641">
        <v>200</v>
      </c>
      <c r="B31" s="60" t="s">
        <v>542</v>
      </c>
      <c r="C31" s="1023">
        <v>14663.48</v>
      </c>
      <c r="D31" s="1020">
        <v>30000</v>
      </c>
    </row>
    <row r="32" spans="1:4" ht="15.6">
      <c r="A32" s="633">
        <v>350</v>
      </c>
      <c r="B32" s="634" t="s">
        <v>543</v>
      </c>
      <c r="C32" s="1018">
        <v>1566.67</v>
      </c>
      <c r="D32" s="1017">
        <v>2000</v>
      </c>
    </row>
    <row r="33" spans="1:4" ht="15.6">
      <c r="A33" s="633">
        <v>390</v>
      </c>
      <c r="B33" s="634" t="s">
        <v>1063</v>
      </c>
      <c r="C33" s="1018">
        <v>10000</v>
      </c>
      <c r="D33" s="1017">
        <v>10000</v>
      </c>
    </row>
    <row r="34" spans="1:4" ht="15.6">
      <c r="A34" s="641">
        <v>500</v>
      </c>
      <c r="B34" s="60" t="s">
        <v>545</v>
      </c>
      <c r="C34" s="1019">
        <v>3459</v>
      </c>
      <c r="D34" s="1020">
        <v>6000</v>
      </c>
    </row>
    <row r="35" spans="1:4" ht="15.6">
      <c r="A35" s="641">
        <v>940</v>
      </c>
      <c r="B35" s="60" t="s">
        <v>1064</v>
      </c>
      <c r="C35" s="1019">
        <v>121168</v>
      </c>
      <c r="D35" s="1020">
        <v>25000</v>
      </c>
    </row>
    <row r="36" spans="1:4" ht="15.6">
      <c r="A36" s="645"/>
      <c r="B36" s="65"/>
      <c r="C36" s="1021"/>
      <c r="D36" s="1022"/>
    </row>
    <row r="37" spans="1:4" ht="15.6">
      <c r="A37" s="645"/>
      <c r="B37" s="65"/>
      <c r="C37" s="1021"/>
      <c r="D37" s="1022"/>
    </row>
    <row r="38" spans="1:4" ht="15.6">
      <c r="A38" s="61"/>
      <c r="B38" s="60"/>
      <c r="C38" s="1023"/>
      <c r="D38" s="1020"/>
    </row>
    <row r="39" spans="1:4" ht="15.6">
      <c r="A39" s="636"/>
      <c r="B39" s="646"/>
      <c r="C39" s="1018"/>
      <c r="D39" s="1017"/>
    </row>
    <row r="40" spans="1:4" ht="15.6">
      <c r="A40" s="637">
        <v>490000</v>
      </c>
      <c r="B40" s="672" t="s">
        <v>307</v>
      </c>
      <c r="C40" s="1019"/>
      <c r="D40" s="1020"/>
    </row>
    <row r="41" spans="1:4" ht="15.6">
      <c r="A41" s="635">
        <v>610</v>
      </c>
      <c r="B41" s="634" t="s">
        <v>497</v>
      </c>
      <c r="C41" s="1018"/>
      <c r="D41" s="1017"/>
    </row>
    <row r="42" spans="1:4" ht="15.6">
      <c r="A42" s="61">
        <v>620</v>
      </c>
      <c r="B42" s="60" t="s">
        <v>498</v>
      </c>
      <c r="C42" s="1019"/>
      <c r="D42" s="1020"/>
    </row>
    <row r="43" spans="1:4" ht="15.6">
      <c r="A43" s="61">
        <v>630</v>
      </c>
      <c r="B43" s="60" t="s">
        <v>590</v>
      </c>
      <c r="C43" s="1019"/>
      <c r="D43" s="1020"/>
    </row>
    <row r="44" spans="1:4" ht="15.6">
      <c r="A44" s="636">
        <v>521000</v>
      </c>
      <c r="B44" s="634" t="s">
        <v>591</v>
      </c>
      <c r="C44" s="1016"/>
      <c r="D44" s="1017"/>
    </row>
    <row r="45" spans="1:4" ht="15.6">
      <c r="A45" s="633"/>
      <c r="B45" s="634" t="s">
        <v>536</v>
      </c>
      <c r="C45" s="1018"/>
      <c r="D45" s="1017"/>
    </row>
    <row r="46" spans="1:4" ht="15.6">
      <c r="A46" s="61"/>
      <c r="B46" s="60" t="s">
        <v>1104</v>
      </c>
      <c r="C46" s="1019"/>
      <c r="D46" s="1020">
        <v>89016.58</v>
      </c>
    </row>
    <row r="47" spans="1:4" ht="15.6">
      <c r="A47" s="635" t="s">
        <v>622</v>
      </c>
      <c r="B47" s="634"/>
      <c r="C47" s="1018">
        <f>SUM(C29:C46)</f>
        <v>245353.03999999998</v>
      </c>
      <c r="D47" s="1017">
        <f>SUM(D29:D46)</f>
        <v>267016.58</v>
      </c>
    </row>
    <row r="48" spans="1:4" ht="15.6">
      <c r="A48" s="643">
        <v>510400</v>
      </c>
      <c r="B48" s="644" t="s">
        <v>550</v>
      </c>
      <c r="C48" s="1027"/>
      <c r="D48" s="1022"/>
    </row>
    <row r="49" spans="1:7" ht="15.6">
      <c r="A49" s="635">
        <v>830</v>
      </c>
      <c r="B49" s="634" t="s">
        <v>551</v>
      </c>
      <c r="C49" s="1018"/>
      <c r="D49" s="1017"/>
    </row>
    <row r="50" spans="1:7" ht="15.6">
      <c r="A50" s="61">
        <v>840</v>
      </c>
      <c r="B50" s="60" t="s">
        <v>552</v>
      </c>
      <c r="C50" s="1019"/>
      <c r="D50" s="1020"/>
    </row>
    <row r="51" spans="1:7" ht="15.6">
      <c r="A51" s="637">
        <v>239000</v>
      </c>
      <c r="B51" s="60" t="s">
        <v>553</v>
      </c>
      <c r="C51" s="1019"/>
      <c r="D51" s="1020"/>
    </row>
    <row r="52" spans="1:7" ht="15.6">
      <c r="A52" s="637" t="s">
        <v>623</v>
      </c>
      <c r="B52" s="647"/>
      <c r="C52" s="1019">
        <f>SUM(C49:C51)</f>
        <v>0</v>
      </c>
      <c r="D52" s="1020">
        <f>SUM(D49:D51)</f>
        <v>0</v>
      </c>
    </row>
    <row r="53" spans="1:7" ht="15.6">
      <c r="A53" s="645"/>
      <c r="B53" s="644" t="s">
        <v>555</v>
      </c>
      <c r="C53" s="1021"/>
      <c r="D53" s="1022"/>
    </row>
    <row r="54" spans="1:7" ht="15.6">
      <c r="A54" s="636"/>
      <c r="B54" s="634" t="s">
        <v>1065</v>
      </c>
      <c r="C54" s="1018"/>
      <c r="D54" s="1017"/>
    </row>
    <row r="55" spans="1:7" ht="15.6">
      <c r="A55" s="645"/>
      <c r="B55" s="65" t="s">
        <v>1054</v>
      </c>
      <c r="C55" s="1027">
        <v>625.99</v>
      </c>
      <c r="D55" s="1022">
        <v>626.83000000000004</v>
      </c>
    </row>
    <row r="56" spans="1:7" ht="15.6">
      <c r="A56" s="637"/>
      <c r="B56" s="60" t="s">
        <v>1057</v>
      </c>
      <c r="C56" s="1023"/>
      <c r="D56" s="1020">
        <v>89016.58</v>
      </c>
    </row>
    <row r="57" spans="1:7" ht="15.6">
      <c r="A57" s="636"/>
      <c r="B57" s="634" t="s">
        <v>1056</v>
      </c>
      <c r="C57" s="1016">
        <v>-89000</v>
      </c>
      <c r="D57" s="1017"/>
    </row>
    <row r="58" spans="1:7" ht="15.6">
      <c r="A58" s="636">
        <v>371010</v>
      </c>
      <c r="B58" s="634" t="s">
        <v>1055</v>
      </c>
      <c r="C58" s="1016">
        <v>0.87</v>
      </c>
      <c r="D58" s="1017">
        <v>50</v>
      </c>
    </row>
    <row r="59" spans="1:7" ht="15.6">
      <c r="A59" s="636"/>
      <c r="B59" s="634"/>
      <c r="C59" s="1016"/>
      <c r="D59" s="1017"/>
    </row>
    <row r="60" spans="1:7" ht="15.6">
      <c r="A60" s="637" t="s">
        <v>624</v>
      </c>
      <c r="B60" s="60"/>
      <c r="C60" s="1023">
        <v>626.86</v>
      </c>
      <c r="D60" s="1020">
        <f>SUM(D54:D59)</f>
        <v>89693.41</v>
      </c>
    </row>
    <row r="61" spans="1:7" ht="16.2" thickBot="1">
      <c r="A61" s="61" t="s">
        <v>625</v>
      </c>
      <c r="B61" s="60"/>
      <c r="C61" s="1025">
        <f>SUM(C47+C52+C60)</f>
        <v>245979.89999999997</v>
      </c>
      <c r="D61" s="1026">
        <f>SUM(D47+D52+D60)</f>
        <v>356709.99</v>
      </c>
    </row>
    <row r="62" spans="1:7" ht="16.2" thickTop="1">
      <c r="A62" s="648" t="s">
        <v>626</v>
      </c>
      <c r="B62" s="90"/>
      <c r="C62" s="776"/>
      <c r="D62" s="776"/>
    </row>
    <row r="63" spans="1:7">
      <c r="A63" s="669" t="s">
        <v>602</v>
      </c>
      <c r="B63" s="649"/>
      <c r="C63" s="784"/>
      <c r="D63" s="784"/>
      <c r="E63" s="650"/>
      <c r="F63" s="650"/>
      <c r="G63" s="650"/>
    </row>
    <row r="64" spans="1:7">
      <c r="A64" s="669" t="s">
        <v>603</v>
      </c>
      <c r="B64" s="649"/>
      <c r="C64" s="784"/>
      <c r="D64" s="784"/>
      <c r="E64" s="650"/>
      <c r="F64" s="650"/>
      <c r="G64" s="650"/>
    </row>
    <row r="65" spans="1:4" ht="12" customHeight="1">
      <c r="A65" s="651"/>
      <c r="B65" s="652" t="s">
        <v>627</v>
      </c>
      <c r="C65" s="785"/>
      <c r="D65" s="785"/>
    </row>
    <row r="66" spans="1:4">
      <c r="A66" s="197"/>
      <c r="B66" s="197"/>
      <c r="C66" s="786"/>
      <c r="D66" s="786"/>
    </row>
    <row r="67" spans="1:4" ht="15.6">
      <c r="A67" s="90"/>
      <c r="B67" s="90"/>
      <c r="C67" s="776"/>
      <c r="D67" s="776"/>
    </row>
    <row r="68" spans="1:4" ht="15.6">
      <c r="A68" s="90"/>
      <c r="B68" s="90"/>
      <c r="C68" s="776"/>
      <c r="D68" s="776"/>
    </row>
    <row r="69" spans="1:4">
      <c r="A69" s="91"/>
      <c r="B69" s="91"/>
      <c r="C69" s="787"/>
      <c r="D69" s="787"/>
    </row>
    <row r="70" spans="1:4">
      <c r="A70" s="91"/>
      <c r="B70" s="91"/>
      <c r="C70" s="787"/>
      <c r="D70" s="787"/>
    </row>
    <row r="71" spans="1:4">
      <c r="A71" s="91"/>
      <c r="B71" s="91"/>
      <c r="C71" s="787"/>
      <c r="D71" s="787"/>
    </row>
    <row r="72" spans="1:4">
      <c r="A72" s="91"/>
      <c r="B72" s="91"/>
      <c r="C72" s="787"/>
      <c r="D72" s="787"/>
    </row>
    <row r="73" spans="1:4">
      <c r="A73" s="91"/>
      <c r="B73" s="91"/>
      <c r="C73" s="787"/>
      <c r="D73" s="787"/>
    </row>
    <row r="74" spans="1:4">
      <c r="A74" s="91"/>
      <c r="B74" s="91"/>
      <c r="C74" s="787"/>
      <c r="D74" s="787"/>
    </row>
    <row r="75" spans="1:4">
      <c r="A75" s="91"/>
      <c r="B75" s="91"/>
      <c r="C75" s="787"/>
      <c r="D75" s="787"/>
    </row>
    <row r="76" spans="1:4">
      <c r="A76" s="91"/>
      <c r="B76" s="91"/>
      <c r="C76" s="787"/>
      <c r="D76" s="787"/>
    </row>
    <row r="77" spans="1:4">
      <c r="A77" s="91"/>
      <c r="B77" s="91"/>
      <c r="C77" s="787"/>
      <c r="D77" s="787"/>
    </row>
    <row r="78" spans="1:4">
      <c r="A78" s="91"/>
      <c r="B78" s="91"/>
      <c r="C78" s="787"/>
      <c r="D78" s="787"/>
    </row>
    <row r="79" spans="1:4">
      <c r="A79" s="91"/>
      <c r="B79" s="91"/>
      <c r="C79" s="787"/>
      <c r="D79" s="787"/>
    </row>
    <row r="80" spans="1:4">
      <c r="A80" s="91"/>
      <c r="B80" s="91"/>
      <c r="C80" s="787"/>
      <c r="D80" s="787"/>
    </row>
    <row r="81" spans="1:4">
      <c r="A81" s="91"/>
      <c r="B81" s="91"/>
      <c r="C81" s="787"/>
      <c r="D81" s="787"/>
    </row>
    <row r="82" spans="1:4">
      <c r="A82" s="91"/>
      <c r="B82" s="91"/>
      <c r="C82" s="787"/>
      <c r="D82" s="787"/>
    </row>
    <row r="83" spans="1:4">
      <c r="A83" s="91"/>
      <c r="B83" s="91"/>
      <c r="C83" s="787"/>
      <c r="D83" s="787"/>
    </row>
    <row r="84" spans="1:4">
      <c r="A84" s="91"/>
      <c r="B84" s="91"/>
      <c r="C84" s="787"/>
      <c r="D84" s="787"/>
    </row>
    <row r="85" spans="1:4">
      <c r="A85" s="91"/>
      <c r="B85" s="91"/>
      <c r="C85" s="787"/>
      <c r="D85" s="787"/>
    </row>
    <row r="86" spans="1:4">
      <c r="A86" s="91"/>
      <c r="B86" s="91"/>
      <c r="C86" s="787"/>
      <c r="D86" s="787"/>
    </row>
    <row r="87" spans="1:4">
      <c r="A87" s="91"/>
      <c r="B87" s="91"/>
      <c r="C87" s="787"/>
      <c r="D87" s="787"/>
    </row>
    <row r="88" spans="1:4">
      <c r="A88" s="91"/>
      <c r="B88" s="91"/>
      <c r="C88" s="787"/>
      <c r="D88" s="787"/>
    </row>
    <row r="89" spans="1:4">
      <c r="A89" s="91"/>
      <c r="B89" s="91"/>
      <c r="C89" s="787"/>
      <c r="D89" s="787"/>
    </row>
    <row r="90" spans="1:4">
      <c r="A90" s="91"/>
      <c r="B90" s="91"/>
      <c r="C90" s="787"/>
      <c r="D90" s="787"/>
    </row>
    <row r="91" spans="1:4">
      <c r="A91" s="91"/>
      <c r="B91" s="91"/>
      <c r="C91" s="787"/>
      <c r="D91" s="787"/>
    </row>
    <row r="92" spans="1:4">
      <c r="A92" s="91"/>
      <c r="B92" s="91"/>
      <c r="C92" s="787"/>
      <c r="D92" s="787"/>
    </row>
    <row r="93" spans="1:4">
      <c r="A93" s="91"/>
      <c r="B93" s="91"/>
      <c r="C93" s="787"/>
      <c r="D93" s="787"/>
    </row>
    <row r="94" spans="1:4">
      <c r="A94" s="91"/>
      <c r="B94" s="91"/>
      <c r="C94" s="787"/>
      <c r="D94" s="787"/>
    </row>
    <row r="95" spans="1:4">
      <c r="A95" s="91"/>
      <c r="B95" s="91"/>
      <c r="C95" s="787"/>
      <c r="D95" s="787"/>
    </row>
    <row r="96" spans="1:4">
      <c r="A96" s="91"/>
      <c r="B96" s="91"/>
      <c r="C96" s="787"/>
      <c r="D96" s="787"/>
    </row>
    <row r="97" spans="1:4">
      <c r="A97" s="91"/>
      <c r="B97" s="91"/>
      <c r="C97" s="787"/>
      <c r="D97" s="787"/>
    </row>
    <row r="98" spans="1:4">
      <c r="A98" s="91"/>
      <c r="B98" s="91"/>
      <c r="C98" s="787"/>
      <c r="D98" s="787"/>
    </row>
    <row r="99" spans="1:4">
      <c r="A99" s="91"/>
      <c r="B99" s="91"/>
      <c r="C99" s="787"/>
      <c r="D99" s="787"/>
    </row>
    <row r="100" spans="1:4">
      <c r="A100" s="91"/>
      <c r="B100" s="91"/>
      <c r="C100" s="787"/>
      <c r="D100" s="787"/>
    </row>
    <row r="101" spans="1:4">
      <c r="A101" s="91"/>
      <c r="B101" s="91"/>
      <c r="C101" s="787"/>
      <c r="D101" s="787"/>
    </row>
    <row r="102" spans="1:4">
      <c r="A102" s="91"/>
      <c r="B102" s="91"/>
      <c r="C102" s="787"/>
      <c r="D102" s="787"/>
    </row>
    <row r="103" spans="1:4">
      <c r="A103" s="91"/>
      <c r="B103" s="91"/>
      <c r="C103" s="787"/>
      <c r="D103" s="787"/>
    </row>
    <row r="104" spans="1:4">
      <c r="A104" s="91"/>
      <c r="B104" s="91"/>
      <c r="C104" s="787"/>
      <c r="D104" s="787"/>
    </row>
    <row r="105" spans="1:4">
      <c r="A105" s="91"/>
      <c r="B105" s="91"/>
      <c r="C105" s="787"/>
      <c r="D105" s="787"/>
    </row>
    <row r="106" spans="1:4">
      <c r="A106" s="91"/>
      <c r="B106" s="91"/>
      <c r="C106" s="787"/>
      <c r="D106" s="787"/>
    </row>
    <row r="107" spans="1:4">
      <c r="A107" s="91"/>
      <c r="B107" s="91"/>
      <c r="C107" s="787"/>
      <c r="D107" s="787"/>
    </row>
    <row r="108" spans="1:4">
      <c r="A108" s="91"/>
      <c r="B108" s="91"/>
      <c r="C108" s="787"/>
      <c r="D108" s="787"/>
    </row>
    <row r="109" spans="1:4">
      <c r="A109" s="91"/>
      <c r="B109" s="91"/>
      <c r="C109" s="787"/>
      <c r="D109" s="787"/>
    </row>
    <row r="110" spans="1:4">
      <c r="A110" s="91"/>
      <c r="B110" s="91"/>
      <c r="C110" s="787"/>
      <c r="D110" s="787"/>
    </row>
    <row r="111" spans="1:4">
      <c r="A111" s="91"/>
      <c r="B111" s="91"/>
      <c r="C111" s="787"/>
      <c r="D111" s="787"/>
    </row>
    <row r="112" spans="1:4">
      <c r="A112" s="91"/>
      <c r="B112" s="91"/>
      <c r="C112" s="787"/>
      <c r="D112" s="787"/>
    </row>
    <row r="113" spans="1:4">
      <c r="A113" s="91"/>
      <c r="B113" s="91"/>
      <c r="C113" s="787"/>
      <c r="D113" s="787"/>
    </row>
    <row r="114" spans="1:4">
      <c r="A114" s="91"/>
      <c r="B114" s="91"/>
      <c r="C114" s="787"/>
      <c r="D114" s="787"/>
    </row>
    <row r="115" spans="1:4">
      <c r="A115" s="91"/>
      <c r="B115" s="91"/>
      <c r="C115" s="787"/>
      <c r="D115" s="787"/>
    </row>
    <row r="116" spans="1:4">
      <c r="A116" s="91"/>
      <c r="B116" s="91"/>
      <c r="C116" s="787"/>
      <c r="D116" s="787"/>
    </row>
    <row r="117" spans="1:4">
      <c r="A117" s="91"/>
      <c r="B117" s="91"/>
      <c r="C117" s="787"/>
      <c r="D117" s="787"/>
    </row>
    <row r="118" spans="1:4">
      <c r="A118" s="91"/>
      <c r="B118" s="91"/>
      <c r="C118" s="787"/>
      <c r="D118" s="787"/>
    </row>
    <row r="119" spans="1:4">
      <c r="A119" s="91"/>
      <c r="B119" s="91"/>
      <c r="C119" s="787"/>
      <c r="D119" s="787"/>
    </row>
    <row r="120" spans="1:4">
      <c r="A120" s="91"/>
      <c r="B120" s="91"/>
      <c r="C120" s="787"/>
      <c r="D120" s="787"/>
    </row>
    <row r="121" spans="1:4">
      <c r="A121" s="91"/>
      <c r="B121" s="91"/>
      <c r="C121" s="787"/>
      <c r="D121" s="787"/>
    </row>
    <row r="122" spans="1:4">
      <c r="A122" s="91"/>
      <c r="B122" s="91"/>
      <c r="C122" s="787"/>
      <c r="D122" s="787"/>
    </row>
    <row r="123" spans="1:4">
      <c r="A123" s="91"/>
      <c r="B123" s="91"/>
      <c r="C123" s="787"/>
      <c r="D123" s="787"/>
    </row>
    <row r="124" spans="1:4">
      <c r="A124" s="91"/>
      <c r="B124" s="91"/>
      <c r="C124" s="787"/>
      <c r="D124" s="787"/>
    </row>
    <row r="125" spans="1:4">
      <c r="A125" s="91"/>
      <c r="B125" s="91"/>
      <c r="C125" s="787"/>
      <c r="D125" s="787"/>
    </row>
    <row r="126" spans="1:4">
      <c r="A126" s="91"/>
      <c r="B126" s="91"/>
      <c r="C126" s="787"/>
      <c r="D126" s="787"/>
    </row>
    <row r="127" spans="1:4">
      <c r="A127" s="91"/>
      <c r="B127" s="91"/>
      <c r="C127" s="787"/>
      <c r="D127" s="787"/>
    </row>
    <row r="128" spans="1:4">
      <c r="A128" s="91"/>
      <c r="B128" s="91"/>
      <c r="C128" s="787"/>
      <c r="D128" s="787"/>
    </row>
    <row r="129" spans="1:4">
      <c r="A129" s="91"/>
      <c r="B129" s="91"/>
      <c r="C129" s="787"/>
      <c r="D129" s="787"/>
    </row>
    <row r="130" spans="1:4">
      <c r="A130" s="91"/>
      <c r="B130" s="91"/>
      <c r="C130" s="787"/>
      <c r="D130" s="787"/>
    </row>
    <row r="131" spans="1:4">
      <c r="A131" s="91"/>
      <c r="B131" s="91"/>
      <c r="C131" s="787"/>
      <c r="D131" s="787"/>
    </row>
    <row r="132" spans="1:4">
      <c r="A132" s="91"/>
      <c r="B132" s="91"/>
      <c r="C132" s="787"/>
      <c r="D132" s="787"/>
    </row>
    <row r="133" spans="1:4">
      <c r="A133" s="91"/>
      <c r="B133" s="91"/>
      <c r="C133" s="787"/>
      <c r="D133" s="787"/>
    </row>
    <row r="134" spans="1:4">
      <c r="A134" s="91"/>
      <c r="B134" s="91"/>
      <c r="C134" s="787"/>
      <c r="D134" s="787"/>
    </row>
    <row r="135" spans="1:4">
      <c r="A135" s="91"/>
      <c r="B135" s="91"/>
      <c r="C135" s="787"/>
      <c r="D135" s="787"/>
    </row>
    <row r="136" spans="1:4">
      <c r="A136" s="91"/>
      <c r="B136" s="91"/>
      <c r="C136" s="787"/>
      <c r="D136" s="787"/>
    </row>
    <row r="137" spans="1:4">
      <c r="A137" s="91"/>
      <c r="B137" s="91"/>
      <c r="C137" s="787"/>
      <c r="D137" s="787"/>
    </row>
    <row r="138" spans="1:4">
      <c r="A138" s="91"/>
      <c r="B138" s="91"/>
      <c r="C138" s="787"/>
      <c r="D138" s="787"/>
    </row>
    <row r="139" spans="1:4">
      <c r="A139" s="91"/>
      <c r="B139" s="91"/>
      <c r="C139" s="787"/>
      <c r="D139" s="787"/>
    </row>
    <row r="140" spans="1:4">
      <c r="A140" s="91"/>
      <c r="B140" s="91"/>
      <c r="C140" s="787"/>
      <c r="D140" s="787"/>
    </row>
    <row r="141" spans="1:4">
      <c r="A141" s="91"/>
      <c r="B141" s="91"/>
      <c r="C141" s="787"/>
      <c r="D141" s="787"/>
    </row>
    <row r="142" spans="1:4">
      <c r="A142" s="91"/>
      <c r="B142" s="91"/>
      <c r="C142" s="787"/>
      <c r="D142" s="787"/>
    </row>
    <row r="143" spans="1:4">
      <c r="A143" s="91"/>
      <c r="B143" s="91"/>
      <c r="C143" s="787"/>
      <c r="D143" s="787"/>
    </row>
    <row r="144" spans="1:4">
      <c r="A144" s="91"/>
      <c r="B144" s="91"/>
      <c r="C144" s="787"/>
      <c r="D144" s="787"/>
    </row>
    <row r="145" spans="1:4">
      <c r="A145" s="91"/>
      <c r="B145" s="91"/>
      <c r="C145" s="787"/>
      <c r="D145" s="787"/>
    </row>
    <row r="146" spans="1:4">
      <c r="A146" s="91"/>
      <c r="B146" s="91"/>
      <c r="C146" s="787"/>
      <c r="D146" s="787"/>
    </row>
    <row r="147" spans="1:4">
      <c r="A147" s="91"/>
      <c r="B147" s="91"/>
      <c r="C147" s="787"/>
      <c r="D147" s="787"/>
    </row>
    <row r="148" spans="1:4">
      <c r="A148" s="91"/>
      <c r="B148" s="91"/>
      <c r="C148" s="787"/>
      <c r="D148" s="787"/>
    </row>
    <row r="149" spans="1:4">
      <c r="A149" s="91"/>
      <c r="B149" s="91"/>
      <c r="C149" s="787"/>
      <c r="D149" s="787"/>
    </row>
    <row r="150" spans="1:4">
      <c r="A150" s="91"/>
      <c r="B150" s="91"/>
      <c r="C150" s="787"/>
      <c r="D150" s="787"/>
    </row>
    <row r="151" spans="1:4">
      <c r="A151" s="91"/>
      <c r="B151" s="91"/>
      <c r="C151" s="787"/>
      <c r="D151" s="787"/>
    </row>
    <row r="152" spans="1:4">
      <c r="A152" s="91"/>
      <c r="B152" s="91"/>
      <c r="C152" s="787"/>
      <c r="D152" s="787"/>
    </row>
    <row r="153" spans="1:4">
      <c r="A153" s="91"/>
      <c r="B153" s="91"/>
      <c r="C153" s="787"/>
      <c r="D153" s="787"/>
    </row>
    <row r="154" spans="1:4">
      <c r="A154" s="91"/>
      <c r="B154" s="91"/>
      <c r="C154" s="787"/>
      <c r="D154" s="787"/>
    </row>
    <row r="155" spans="1:4">
      <c r="A155" s="91"/>
      <c r="B155" s="91"/>
      <c r="C155" s="787"/>
      <c r="D155" s="787"/>
    </row>
    <row r="156" spans="1:4">
      <c r="A156" s="91"/>
      <c r="B156" s="91"/>
      <c r="C156" s="787"/>
      <c r="D156" s="787"/>
    </row>
    <row r="157" spans="1:4">
      <c r="A157" s="91"/>
      <c r="B157" s="91"/>
      <c r="C157" s="787"/>
      <c r="D157" s="787"/>
    </row>
    <row r="158" spans="1:4">
      <c r="A158" s="91"/>
      <c r="B158" s="91"/>
      <c r="C158" s="787"/>
      <c r="D158" s="787"/>
    </row>
    <row r="159" spans="1:4">
      <c r="A159" s="91"/>
      <c r="B159" s="91"/>
      <c r="C159" s="787"/>
      <c r="D159" s="787"/>
    </row>
    <row r="160" spans="1:4">
      <c r="A160" s="91"/>
      <c r="B160" s="91"/>
      <c r="C160" s="787"/>
      <c r="D160" s="787"/>
    </row>
    <row r="161" spans="1:4">
      <c r="A161" s="91"/>
      <c r="B161" s="91"/>
      <c r="C161" s="787"/>
      <c r="D161" s="787"/>
    </row>
    <row r="162" spans="1:4">
      <c r="A162" s="91"/>
      <c r="B162" s="91"/>
      <c r="C162" s="787"/>
      <c r="D162" s="787"/>
    </row>
    <row r="163" spans="1:4">
      <c r="A163" s="91"/>
      <c r="B163" s="91"/>
      <c r="C163" s="787"/>
      <c r="D163" s="787"/>
    </row>
    <row r="164" spans="1:4">
      <c r="A164" s="91"/>
      <c r="B164" s="91"/>
      <c r="C164" s="787"/>
      <c r="D164" s="787"/>
    </row>
    <row r="165" spans="1:4">
      <c r="A165" s="91"/>
      <c r="B165" s="91"/>
      <c r="C165" s="787"/>
      <c r="D165" s="787"/>
    </row>
    <row r="166" spans="1:4">
      <c r="A166" s="91"/>
      <c r="B166" s="91"/>
      <c r="C166" s="787"/>
      <c r="D166" s="787"/>
    </row>
    <row r="167" spans="1:4">
      <c r="A167" s="91"/>
      <c r="B167" s="91"/>
      <c r="C167" s="787"/>
      <c r="D167" s="787"/>
    </row>
    <row r="168" spans="1:4">
      <c r="A168" s="91"/>
      <c r="B168" s="91"/>
      <c r="C168" s="787"/>
      <c r="D168" s="787"/>
    </row>
    <row r="169" spans="1:4">
      <c r="A169" s="91"/>
      <c r="B169" s="91"/>
      <c r="C169" s="787"/>
      <c r="D169" s="787"/>
    </row>
    <row r="170" spans="1:4">
      <c r="A170" s="91"/>
      <c r="B170" s="91"/>
      <c r="C170" s="787"/>
      <c r="D170" s="787"/>
    </row>
    <row r="171" spans="1:4">
      <c r="A171" s="91"/>
      <c r="B171" s="91"/>
      <c r="C171" s="787"/>
      <c r="D171" s="787"/>
    </row>
    <row r="172" spans="1:4">
      <c r="A172" s="91"/>
      <c r="B172" s="91"/>
      <c r="C172" s="787"/>
      <c r="D172" s="787"/>
    </row>
    <row r="173" spans="1:4">
      <c r="A173" s="91"/>
      <c r="B173" s="91"/>
      <c r="C173" s="787"/>
      <c r="D173" s="787"/>
    </row>
  </sheetData>
  <phoneticPr fontId="0" type="noConversion"/>
  <pageMargins left="0.5" right="0.5" top="0" bottom="0" header="0.5" footer="0.5"/>
  <pageSetup paperSize="5" scale="94"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41" activePane="bottomRight" state="frozen"/>
      <selection pane="topRight" activeCell="C1" sqref="C1"/>
      <selection pane="bottomLeft" activeCell="A8" sqref="A8"/>
      <selection pane="bottomRight" activeCell="C4" sqref="C4"/>
    </sheetView>
  </sheetViews>
  <sheetFormatPr defaultColWidth="6.81640625" defaultRowHeight="15"/>
  <cols>
    <col min="1" max="1" width="12.1796875" customWidth="1"/>
    <col min="2" max="2" width="35.54296875" customWidth="1"/>
    <col min="3" max="3" width="15.81640625" style="788" customWidth="1"/>
    <col min="4" max="4" width="31.81640625" style="788" customWidth="1"/>
  </cols>
  <sheetData>
    <row r="1" spans="1:4" ht="16.2" thickBot="1">
      <c r="A1" s="90"/>
      <c r="B1" s="90"/>
      <c r="C1" s="776"/>
      <c r="D1" s="776"/>
    </row>
    <row r="2" spans="1:4" ht="25.5" customHeight="1" thickBot="1">
      <c r="A2" s="654"/>
      <c r="B2" s="610" t="s">
        <v>520</v>
      </c>
      <c r="C2" s="777"/>
      <c r="D2" s="789"/>
    </row>
    <row r="3" spans="1:4" ht="15.6">
      <c r="A3" s="613" t="s">
        <v>183</v>
      </c>
      <c r="B3" s="673" t="s">
        <v>628</v>
      </c>
      <c r="C3" s="794" t="str">
        <f>'Page 43-Solid Wste'!C3</f>
        <v>City/Town County of:___________</v>
      </c>
      <c r="D3" s="789"/>
    </row>
    <row r="4" spans="1:4" ht="15.6">
      <c r="A4" s="616" t="s">
        <v>185</v>
      </c>
      <c r="B4" s="674" t="s">
        <v>629</v>
      </c>
      <c r="C4" s="795" t="str">
        <f>'Page 43-Solid Wste'!C4</f>
        <v>Fiscal Year: __2015-2016________</v>
      </c>
      <c r="D4" s="796"/>
    </row>
    <row r="5" spans="1:4" ht="16.2" thickBot="1">
      <c r="A5" s="620" t="s">
        <v>188</v>
      </c>
      <c r="B5" s="675" t="s">
        <v>630</v>
      </c>
      <c r="C5" s="780"/>
      <c r="D5" s="791"/>
    </row>
    <row r="6" spans="1:4" ht="31.95" customHeight="1">
      <c r="A6" s="624" t="s">
        <v>567</v>
      </c>
      <c r="B6" s="625" t="s">
        <v>195</v>
      </c>
      <c r="C6" s="782" t="s">
        <v>76</v>
      </c>
      <c r="D6" s="797" t="s">
        <v>638</v>
      </c>
    </row>
    <row r="7" spans="1:4" ht="15.6">
      <c r="A7" s="628" t="s">
        <v>510</v>
      </c>
      <c r="B7" s="629"/>
      <c r="C7" s="783"/>
      <c r="D7" s="798"/>
    </row>
    <row r="8" spans="1:4" ht="15.6">
      <c r="A8" s="632"/>
      <c r="B8" s="629" t="s">
        <v>470</v>
      </c>
      <c r="C8" s="1014"/>
      <c r="D8" s="1028"/>
    </row>
    <row r="9" spans="1:4" ht="15.6">
      <c r="A9" s="633"/>
      <c r="B9" s="676"/>
      <c r="C9" s="1016"/>
      <c r="D9" s="1029"/>
    </row>
    <row r="10" spans="1:4" ht="15.6">
      <c r="A10" s="633"/>
      <c r="B10" s="634"/>
      <c r="C10" s="1018"/>
      <c r="D10" s="1029"/>
    </row>
    <row r="11" spans="1:4" ht="15.6">
      <c r="A11" s="633"/>
      <c r="B11" s="634"/>
      <c r="C11" s="1018"/>
      <c r="D11" s="1029"/>
    </row>
    <row r="12" spans="1:4" ht="15.6">
      <c r="A12" s="633"/>
      <c r="B12" s="634"/>
      <c r="C12" s="1018"/>
      <c r="D12" s="1029"/>
    </row>
    <row r="13" spans="1:4" ht="15.6">
      <c r="A13" s="633"/>
      <c r="B13" s="634"/>
      <c r="C13" s="1018"/>
      <c r="D13" s="1029"/>
    </row>
    <row r="14" spans="1:4" ht="15.6">
      <c r="A14" s="633"/>
      <c r="B14" s="634"/>
      <c r="C14" s="1018"/>
      <c r="D14" s="1029"/>
    </row>
    <row r="15" spans="1:4" ht="15.6">
      <c r="A15" s="633"/>
      <c r="B15" s="634"/>
      <c r="C15" s="1018"/>
      <c r="D15" s="1029"/>
    </row>
    <row r="16" spans="1:4" ht="15.6">
      <c r="A16" s="635"/>
      <c r="B16" s="634"/>
      <c r="C16" s="1018"/>
      <c r="D16" s="1029"/>
    </row>
    <row r="17" spans="1:4" ht="15.6">
      <c r="A17" s="635"/>
      <c r="B17" s="634"/>
      <c r="C17" s="1018"/>
      <c r="D17" s="1029"/>
    </row>
    <row r="18" spans="1:4" ht="15.6">
      <c r="A18" s="636">
        <v>371000</v>
      </c>
      <c r="B18" s="634" t="s">
        <v>583</v>
      </c>
      <c r="C18" s="1018"/>
      <c r="D18" s="1029"/>
    </row>
    <row r="19" spans="1:4" ht="15.6">
      <c r="A19" s="635"/>
      <c r="B19" s="634"/>
      <c r="C19" s="1018"/>
      <c r="D19" s="1029"/>
    </row>
    <row r="20" spans="1:4" ht="15.6">
      <c r="A20" s="61"/>
      <c r="B20" s="60"/>
      <c r="C20" s="1019"/>
      <c r="D20" s="1030"/>
    </row>
    <row r="21" spans="1:4" ht="15.6">
      <c r="A21" s="637">
        <v>383000</v>
      </c>
      <c r="B21" s="60" t="s">
        <v>584</v>
      </c>
      <c r="C21" s="1021"/>
      <c r="D21" s="1031"/>
    </row>
    <row r="22" spans="1:4" ht="15.6">
      <c r="A22" s="643"/>
      <c r="B22" s="65" t="s">
        <v>585</v>
      </c>
      <c r="C22" s="1027"/>
      <c r="D22" s="1031"/>
    </row>
    <row r="23" spans="1:4" ht="15.6">
      <c r="A23" s="639"/>
      <c r="B23" s="640"/>
      <c r="C23" s="1024"/>
      <c r="D23" s="1028"/>
    </row>
    <row r="24" spans="1:4" ht="15.6">
      <c r="A24" s="641"/>
      <c r="B24" s="60"/>
      <c r="C24" s="1023"/>
      <c r="D24" s="1030"/>
    </row>
    <row r="25" spans="1:4" ht="15.6">
      <c r="A25" s="61"/>
      <c r="B25" s="60"/>
      <c r="C25" s="1019"/>
      <c r="D25" s="1030"/>
    </row>
    <row r="26" spans="1:4" ht="16.2" thickBot="1">
      <c r="A26" s="61" t="s">
        <v>631</v>
      </c>
      <c r="B26" s="60"/>
      <c r="C26" s="1025">
        <f>SUM(C9:C25)</f>
        <v>0</v>
      </c>
      <c r="D26" s="1026">
        <f>SUM(D9:D25)</f>
        <v>0</v>
      </c>
    </row>
    <row r="27" spans="1:4" ht="16.2" thickTop="1">
      <c r="A27" s="677" t="s">
        <v>539</v>
      </c>
      <c r="B27" s="678"/>
      <c r="C27" s="1032"/>
      <c r="D27" s="1028"/>
    </row>
    <row r="28" spans="1:4" ht="15.6">
      <c r="A28" s="636"/>
      <c r="B28" s="640" t="s">
        <v>632</v>
      </c>
      <c r="C28" s="1018"/>
      <c r="D28" s="1029"/>
    </row>
    <row r="29" spans="1:4" ht="15.6">
      <c r="A29" s="641"/>
      <c r="B29" s="60"/>
      <c r="C29" s="1019"/>
      <c r="D29" s="1030"/>
    </row>
    <row r="30" spans="1:4" ht="15.6">
      <c r="A30" s="641"/>
      <c r="B30" s="60"/>
      <c r="C30" s="1023"/>
      <c r="D30" s="1030"/>
    </row>
    <row r="31" spans="1:4" ht="15.6">
      <c r="A31" s="633"/>
      <c r="B31" s="634"/>
      <c r="C31" s="1018"/>
      <c r="D31" s="1029"/>
    </row>
    <row r="32" spans="1:4" ht="15.6">
      <c r="A32" s="641"/>
      <c r="B32" s="60"/>
      <c r="C32" s="1019"/>
      <c r="D32" s="1030"/>
    </row>
    <row r="33" spans="1:4" ht="15.6">
      <c r="A33" s="641"/>
      <c r="B33" s="60"/>
      <c r="C33" s="1019"/>
      <c r="D33" s="1030"/>
    </row>
    <row r="34" spans="1:4" ht="15.6">
      <c r="A34" s="641"/>
      <c r="B34" s="60"/>
      <c r="C34" s="1019"/>
      <c r="D34" s="1030"/>
    </row>
    <row r="35" spans="1:4" ht="15.6">
      <c r="A35" s="645"/>
      <c r="B35" s="65"/>
      <c r="C35" s="1021"/>
      <c r="D35" s="1031"/>
    </row>
    <row r="36" spans="1:4" ht="15.6">
      <c r="A36" s="636"/>
      <c r="B36" s="646"/>
      <c r="C36" s="1018"/>
      <c r="D36" s="1029"/>
    </row>
    <row r="37" spans="1:4" ht="15.6">
      <c r="A37" s="643">
        <v>490000</v>
      </c>
      <c r="B37" s="644" t="s">
        <v>307</v>
      </c>
      <c r="C37" s="1021"/>
      <c r="D37" s="1031"/>
    </row>
    <row r="38" spans="1:4" ht="15.6">
      <c r="A38" s="635">
        <v>610</v>
      </c>
      <c r="B38" s="634" t="s">
        <v>497</v>
      </c>
      <c r="C38" s="1018"/>
      <c r="D38" s="1029"/>
    </row>
    <row r="39" spans="1:4" ht="15.6">
      <c r="A39" s="61">
        <v>620</v>
      </c>
      <c r="B39" s="60" t="s">
        <v>498</v>
      </c>
      <c r="C39" s="1019"/>
      <c r="D39" s="1030"/>
    </row>
    <row r="40" spans="1:4" ht="15.6">
      <c r="A40" s="61">
        <v>630</v>
      </c>
      <c r="B40" s="60" t="s">
        <v>590</v>
      </c>
      <c r="C40" s="1019"/>
      <c r="D40" s="1030"/>
    </row>
    <row r="41" spans="1:4" ht="15.6">
      <c r="A41" s="636">
        <v>521000</v>
      </c>
      <c r="B41" s="634" t="s">
        <v>591</v>
      </c>
      <c r="C41" s="1016"/>
      <c r="D41" s="1029"/>
    </row>
    <row r="42" spans="1:4" ht="15.6">
      <c r="A42" s="633"/>
      <c r="B42" s="634" t="s">
        <v>536</v>
      </c>
      <c r="C42" s="1018"/>
      <c r="D42" s="1029"/>
    </row>
    <row r="43" spans="1:4" ht="15.6">
      <c r="A43" s="61"/>
      <c r="B43" s="60"/>
      <c r="C43" s="1019"/>
      <c r="D43" s="1030"/>
    </row>
    <row r="44" spans="1:4" ht="15.6">
      <c r="A44" s="635" t="s">
        <v>633</v>
      </c>
      <c r="B44" s="634"/>
      <c r="C44" s="1018">
        <f>SUM(C28:C43)</f>
        <v>0</v>
      </c>
      <c r="D44" s="1029">
        <f>SUM(D28:D43)</f>
        <v>0</v>
      </c>
    </row>
    <row r="45" spans="1:4" ht="15.6">
      <c r="A45" s="643">
        <v>510400</v>
      </c>
      <c r="B45" s="644" t="s">
        <v>550</v>
      </c>
      <c r="C45" s="1027"/>
      <c r="D45" s="1031"/>
    </row>
    <row r="46" spans="1:4" ht="15.6">
      <c r="A46" s="635">
        <v>830</v>
      </c>
      <c r="B46" s="634" t="s">
        <v>551</v>
      </c>
      <c r="C46" s="1018"/>
      <c r="D46" s="1029"/>
    </row>
    <row r="47" spans="1:4" ht="15.6">
      <c r="A47" s="61">
        <v>840</v>
      </c>
      <c r="B47" s="60" t="s">
        <v>552</v>
      </c>
      <c r="C47" s="1019"/>
      <c r="D47" s="1030"/>
    </row>
    <row r="48" spans="1:4" ht="15.6">
      <c r="A48" s="637">
        <v>239000</v>
      </c>
      <c r="B48" s="60" t="s">
        <v>553</v>
      </c>
      <c r="C48" s="1019"/>
      <c r="D48" s="1030"/>
    </row>
    <row r="49" spans="1:4" ht="15.6">
      <c r="A49" s="637" t="s">
        <v>634</v>
      </c>
      <c r="B49" s="647"/>
      <c r="C49" s="1019">
        <f>SUM(C46:C48)</f>
        <v>0</v>
      </c>
      <c r="D49" s="1030">
        <f>SUM(D46:D48)</f>
        <v>0</v>
      </c>
    </row>
    <row r="50" spans="1:4" ht="15.6">
      <c r="A50" s="645"/>
      <c r="B50" s="644" t="s">
        <v>555</v>
      </c>
      <c r="C50" s="1021"/>
      <c r="D50" s="1031"/>
    </row>
    <row r="51" spans="1:4" ht="15.6">
      <c r="A51" s="636">
        <v>211000</v>
      </c>
      <c r="B51" s="634" t="s">
        <v>594</v>
      </c>
      <c r="C51" s="1018"/>
      <c r="D51" s="1029"/>
    </row>
    <row r="52" spans="1:4" ht="15.6">
      <c r="A52" s="645"/>
      <c r="B52" s="65" t="s">
        <v>595</v>
      </c>
      <c r="C52" s="1027"/>
      <c r="D52" s="1031"/>
    </row>
    <row r="53" spans="1:4" ht="15.6">
      <c r="A53" s="637">
        <v>102210</v>
      </c>
      <c r="B53" s="60" t="s">
        <v>596</v>
      </c>
      <c r="C53" s="1023"/>
      <c r="D53" s="1020"/>
    </row>
    <row r="54" spans="1:4" ht="15.6">
      <c r="A54" s="636">
        <v>102220</v>
      </c>
      <c r="B54" s="634" t="s">
        <v>597</v>
      </c>
      <c r="C54" s="1016"/>
      <c r="D54" s="1017"/>
    </row>
    <row r="55" spans="1:4" ht="15.6">
      <c r="A55" s="636">
        <v>102230</v>
      </c>
      <c r="B55" s="634" t="s">
        <v>598</v>
      </c>
      <c r="C55" s="1016"/>
      <c r="D55" s="1017"/>
    </row>
    <row r="56" spans="1:4" ht="15.6">
      <c r="A56" s="636">
        <v>102240</v>
      </c>
      <c r="B56" s="634" t="s">
        <v>613</v>
      </c>
      <c r="C56" s="1016"/>
      <c r="D56" s="1017"/>
    </row>
    <row r="57" spans="1:4" ht="15.6">
      <c r="A57" s="637" t="s">
        <v>635</v>
      </c>
      <c r="B57" s="60"/>
      <c r="C57" s="1023">
        <f>SUM(C51:C56)</f>
        <v>0</v>
      </c>
      <c r="D57" s="1020">
        <f>SUM(D51:D56)</f>
        <v>0</v>
      </c>
    </row>
    <row r="58" spans="1:4" ht="16.2" thickBot="1">
      <c r="A58" s="61" t="s">
        <v>636</v>
      </c>
      <c r="B58" s="60"/>
      <c r="C58" s="1025">
        <f>SUM(C44+C49+C57)</f>
        <v>0</v>
      </c>
      <c r="D58" s="1026">
        <f>SUM(D44+D49+D57)</f>
        <v>0</v>
      </c>
    </row>
    <row r="59" spans="1:4" ht="14.1" customHeight="1" thickTop="1">
      <c r="A59" s="679" t="s">
        <v>518</v>
      </c>
      <c r="B59" s="90"/>
      <c r="C59" s="776"/>
      <c r="D59" s="776"/>
    </row>
    <row r="60" spans="1:4" ht="14.1" customHeight="1">
      <c r="A60" s="679" t="s">
        <v>519</v>
      </c>
      <c r="B60" s="90"/>
      <c r="C60" s="776"/>
      <c r="D60" s="776"/>
    </row>
    <row r="61" spans="1:4" ht="11.25" customHeight="1">
      <c r="A61" s="648"/>
      <c r="B61" s="90"/>
      <c r="C61" s="776"/>
      <c r="D61" s="776"/>
    </row>
    <row r="62" spans="1:4" ht="15.6">
      <c r="A62" s="651"/>
      <c r="B62" s="652" t="s">
        <v>637</v>
      </c>
      <c r="C62" s="785"/>
      <c r="D62" s="785"/>
    </row>
    <row r="63" spans="1:4">
      <c r="A63" s="197"/>
      <c r="B63" s="197"/>
      <c r="C63" s="786"/>
      <c r="D63" s="786"/>
    </row>
    <row r="64" spans="1:4" ht="15.6">
      <c r="A64" s="90"/>
      <c r="B64" s="90"/>
      <c r="C64" s="776"/>
      <c r="D64" s="776"/>
    </row>
    <row r="65" spans="1:4" ht="15.6">
      <c r="A65" s="90"/>
      <c r="B65" s="90"/>
      <c r="C65" s="776"/>
      <c r="D65" s="776"/>
    </row>
    <row r="66" spans="1:4">
      <c r="A66" s="91"/>
      <c r="B66" s="91"/>
      <c r="C66" s="787"/>
      <c r="D66" s="787"/>
    </row>
    <row r="67" spans="1:4">
      <c r="A67" s="91"/>
      <c r="B67" s="91"/>
      <c r="C67" s="787"/>
      <c r="D67" s="787"/>
    </row>
    <row r="68" spans="1:4">
      <c r="A68" s="91"/>
      <c r="B68" s="91"/>
      <c r="C68" s="787"/>
      <c r="D68" s="787"/>
    </row>
    <row r="69" spans="1:4">
      <c r="A69" s="91"/>
      <c r="B69" s="91"/>
      <c r="C69" s="787"/>
      <c r="D69" s="787"/>
    </row>
    <row r="70" spans="1:4">
      <c r="A70" s="91"/>
      <c r="B70" s="91"/>
      <c r="C70" s="787"/>
      <c r="D70" s="787"/>
    </row>
    <row r="71" spans="1:4">
      <c r="A71" s="91"/>
      <c r="B71" s="91"/>
      <c r="C71" s="787"/>
      <c r="D71" s="787"/>
    </row>
    <row r="72" spans="1:4">
      <c r="A72" s="91"/>
      <c r="B72" s="91"/>
      <c r="C72" s="787"/>
      <c r="D72" s="787"/>
    </row>
    <row r="73" spans="1:4">
      <c r="A73" s="91"/>
      <c r="B73" s="91"/>
      <c r="C73" s="787"/>
      <c r="D73" s="787"/>
    </row>
    <row r="74" spans="1:4">
      <c r="A74" s="91"/>
      <c r="B74" s="91"/>
      <c r="C74" s="787"/>
      <c r="D74" s="787"/>
    </row>
    <row r="75" spans="1:4">
      <c r="A75" s="91"/>
      <c r="B75" s="91"/>
      <c r="C75" s="787"/>
      <c r="D75" s="787"/>
    </row>
    <row r="76" spans="1:4">
      <c r="A76" s="91"/>
      <c r="B76" s="91"/>
      <c r="C76" s="787"/>
      <c r="D76" s="787"/>
    </row>
    <row r="77" spans="1:4">
      <c r="A77" s="91"/>
      <c r="B77" s="91"/>
      <c r="C77" s="787"/>
      <c r="D77" s="787"/>
    </row>
    <row r="78" spans="1:4">
      <c r="A78" s="91"/>
      <c r="B78" s="91"/>
      <c r="C78" s="787"/>
      <c r="D78" s="787"/>
    </row>
    <row r="79" spans="1:4">
      <c r="A79" s="91"/>
      <c r="B79" s="91"/>
      <c r="C79" s="787"/>
      <c r="D79" s="787"/>
    </row>
    <row r="80" spans="1:4">
      <c r="A80" s="91"/>
      <c r="B80" s="91"/>
      <c r="C80" s="787"/>
      <c r="D80" s="787"/>
    </row>
    <row r="81" spans="1:4">
      <c r="A81" s="91"/>
      <c r="B81" s="91"/>
      <c r="C81" s="787"/>
      <c r="D81" s="787"/>
    </row>
    <row r="82" spans="1:4">
      <c r="A82" s="91"/>
      <c r="B82" s="91"/>
      <c r="C82" s="787"/>
      <c r="D82" s="787"/>
    </row>
    <row r="83" spans="1:4">
      <c r="A83" s="91"/>
      <c r="B83" s="91"/>
      <c r="C83" s="787"/>
      <c r="D83" s="787"/>
    </row>
    <row r="84" spans="1:4">
      <c r="A84" s="91"/>
      <c r="B84" s="91"/>
      <c r="C84" s="787"/>
      <c r="D84" s="787"/>
    </row>
    <row r="85" spans="1:4">
      <c r="A85" s="91"/>
      <c r="B85" s="91"/>
      <c r="C85" s="787"/>
      <c r="D85" s="787"/>
    </row>
    <row r="86" spans="1:4">
      <c r="A86" s="91"/>
      <c r="B86" s="91"/>
      <c r="C86" s="787"/>
      <c r="D86" s="787"/>
    </row>
    <row r="87" spans="1:4">
      <c r="A87" s="91"/>
      <c r="B87" s="91"/>
      <c r="C87" s="787"/>
      <c r="D87" s="787"/>
    </row>
    <row r="88" spans="1:4">
      <c r="A88" s="91"/>
      <c r="B88" s="91"/>
      <c r="C88" s="787"/>
      <c r="D88" s="787"/>
    </row>
    <row r="89" spans="1:4">
      <c r="A89" s="91"/>
      <c r="B89" s="91"/>
      <c r="C89" s="787"/>
      <c r="D89" s="787"/>
    </row>
    <row r="90" spans="1:4">
      <c r="A90" s="91"/>
      <c r="B90" s="91"/>
      <c r="C90" s="787"/>
      <c r="D90" s="787"/>
    </row>
    <row r="91" spans="1:4">
      <c r="A91" s="91"/>
      <c r="B91" s="91"/>
      <c r="C91" s="787"/>
      <c r="D91" s="787"/>
    </row>
    <row r="92" spans="1:4">
      <c r="A92" s="91"/>
      <c r="B92" s="91"/>
      <c r="C92" s="787"/>
      <c r="D92" s="787"/>
    </row>
    <row r="93" spans="1:4">
      <c r="A93" s="91"/>
      <c r="B93" s="91"/>
      <c r="C93" s="787"/>
      <c r="D93" s="787"/>
    </row>
    <row r="94" spans="1:4">
      <c r="A94" s="91"/>
      <c r="B94" s="91"/>
      <c r="C94" s="787"/>
      <c r="D94" s="787"/>
    </row>
    <row r="95" spans="1:4">
      <c r="A95" s="91"/>
      <c r="B95" s="91"/>
      <c r="C95" s="787"/>
      <c r="D95" s="787"/>
    </row>
    <row r="96" spans="1:4">
      <c r="A96" s="91"/>
      <c r="B96" s="91"/>
      <c r="C96" s="787"/>
      <c r="D96" s="787"/>
    </row>
    <row r="97" spans="1:4">
      <c r="A97" s="91"/>
      <c r="B97" s="91"/>
      <c r="C97" s="787"/>
      <c r="D97" s="787"/>
    </row>
    <row r="98" spans="1:4">
      <c r="A98" s="91"/>
      <c r="B98" s="91"/>
      <c r="C98" s="787"/>
      <c r="D98" s="787"/>
    </row>
    <row r="99" spans="1:4">
      <c r="A99" s="91"/>
      <c r="B99" s="91"/>
      <c r="C99" s="787"/>
      <c r="D99" s="787"/>
    </row>
    <row r="100" spans="1:4">
      <c r="A100" s="91"/>
      <c r="B100" s="91"/>
      <c r="C100" s="787"/>
      <c r="D100" s="787"/>
    </row>
    <row r="101" spans="1:4">
      <c r="A101" s="91"/>
      <c r="B101" s="91"/>
      <c r="C101" s="787"/>
      <c r="D101" s="787"/>
    </row>
    <row r="102" spans="1:4">
      <c r="A102" s="91"/>
      <c r="B102" s="91"/>
      <c r="C102" s="787"/>
      <c r="D102" s="787"/>
    </row>
    <row r="103" spans="1:4">
      <c r="A103" s="91"/>
      <c r="B103" s="91"/>
      <c r="C103" s="787"/>
      <c r="D103" s="787"/>
    </row>
    <row r="104" spans="1:4">
      <c r="A104" s="91"/>
      <c r="B104" s="91"/>
      <c r="C104" s="787"/>
      <c r="D104" s="787"/>
    </row>
    <row r="105" spans="1:4">
      <c r="A105" s="91"/>
      <c r="B105" s="91"/>
      <c r="C105" s="787"/>
      <c r="D105" s="787"/>
    </row>
    <row r="106" spans="1:4">
      <c r="A106" s="91"/>
      <c r="B106" s="91"/>
      <c r="C106" s="787"/>
      <c r="D106" s="787"/>
    </row>
    <row r="107" spans="1:4">
      <c r="A107" s="91"/>
      <c r="B107" s="91"/>
      <c r="C107" s="787"/>
      <c r="D107" s="787"/>
    </row>
    <row r="108" spans="1:4">
      <c r="A108" s="91"/>
      <c r="B108" s="91"/>
      <c r="C108" s="787"/>
      <c r="D108" s="787"/>
    </row>
    <row r="109" spans="1:4">
      <c r="A109" s="91"/>
      <c r="B109" s="91"/>
      <c r="C109" s="787"/>
      <c r="D109" s="787"/>
    </row>
    <row r="110" spans="1:4">
      <c r="A110" s="91"/>
      <c r="B110" s="91"/>
      <c r="C110" s="787"/>
      <c r="D110" s="787"/>
    </row>
    <row r="111" spans="1:4">
      <c r="A111" s="91"/>
      <c r="B111" s="91"/>
      <c r="C111" s="787"/>
      <c r="D111" s="787"/>
    </row>
    <row r="112" spans="1:4">
      <c r="A112" s="91"/>
      <c r="B112" s="91"/>
      <c r="C112" s="787"/>
      <c r="D112" s="787"/>
    </row>
    <row r="113" spans="1:4">
      <c r="A113" s="91"/>
      <c r="B113" s="91"/>
      <c r="C113" s="787"/>
      <c r="D113" s="787"/>
    </row>
    <row r="114" spans="1:4">
      <c r="A114" s="91"/>
      <c r="B114" s="91"/>
      <c r="C114" s="787"/>
      <c r="D114" s="787"/>
    </row>
    <row r="115" spans="1:4">
      <c r="A115" s="91"/>
      <c r="B115" s="91"/>
      <c r="C115" s="787"/>
      <c r="D115" s="787"/>
    </row>
    <row r="116" spans="1:4">
      <c r="A116" s="91"/>
      <c r="B116" s="91"/>
      <c r="C116" s="787"/>
      <c r="D116" s="787"/>
    </row>
    <row r="117" spans="1:4">
      <c r="A117" s="91"/>
      <c r="B117" s="91"/>
      <c r="C117" s="787"/>
      <c r="D117" s="787"/>
    </row>
    <row r="118" spans="1:4">
      <c r="A118" s="91"/>
      <c r="B118" s="91"/>
      <c r="C118" s="787"/>
      <c r="D118" s="787"/>
    </row>
    <row r="119" spans="1:4">
      <c r="A119" s="91"/>
      <c r="B119" s="91"/>
      <c r="C119" s="787"/>
      <c r="D119" s="787"/>
    </row>
    <row r="120" spans="1:4">
      <c r="A120" s="91"/>
      <c r="B120" s="91"/>
      <c r="C120" s="787"/>
      <c r="D120" s="787"/>
    </row>
    <row r="121" spans="1:4">
      <c r="A121" s="91"/>
      <c r="B121" s="91"/>
      <c r="C121" s="787"/>
      <c r="D121" s="787"/>
    </row>
    <row r="122" spans="1:4">
      <c r="A122" s="91"/>
      <c r="B122" s="91"/>
      <c r="C122" s="787"/>
      <c r="D122" s="787"/>
    </row>
    <row r="123" spans="1:4">
      <c r="A123" s="91"/>
      <c r="B123" s="91"/>
      <c r="C123" s="787"/>
      <c r="D123" s="787"/>
    </row>
    <row r="124" spans="1:4">
      <c r="A124" s="91"/>
      <c r="B124" s="91"/>
      <c r="C124" s="787"/>
      <c r="D124" s="787"/>
    </row>
    <row r="125" spans="1:4">
      <c r="A125" s="91"/>
      <c r="B125" s="91"/>
      <c r="C125" s="787"/>
      <c r="D125" s="787"/>
    </row>
    <row r="126" spans="1:4">
      <c r="A126" s="91"/>
      <c r="B126" s="91"/>
      <c r="C126" s="787"/>
      <c r="D126" s="787"/>
    </row>
    <row r="127" spans="1:4">
      <c r="A127" s="91"/>
      <c r="B127" s="91"/>
      <c r="C127" s="787"/>
      <c r="D127" s="787"/>
    </row>
    <row r="128" spans="1:4">
      <c r="A128" s="91"/>
      <c r="B128" s="91"/>
      <c r="C128" s="787"/>
      <c r="D128" s="787"/>
    </row>
    <row r="129" spans="1:4">
      <c r="A129" s="91"/>
      <c r="B129" s="91"/>
      <c r="C129" s="787"/>
      <c r="D129" s="787"/>
    </row>
    <row r="130" spans="1:4">
      <c r="A130" s="91"/>
      <c r="B130" s="91"/>
      <c r="C130" s="787"/>
      <c r="D130" s="787"/>
    </row>
    <row r="131" spans="1:4">
      <c r="A131" s="91"/>
      <c r="B131" s="91"/>
      <c r="C131" s="787"/>
      <c r="D131" s="787"/>
    </row>
    <row r="132" spans="1:4">
      <c r="A132" s="91"/>
      <c r="B132" s="91"/>
      <c r="C132" s="787"/>
      <c r="D132" s="787"/>
    </row>
    <row r="133" spans="1:4">
      <c r="A133" s="91"/>
      <c r="B133" s="91"/>
      <c r="C133" s="787"/>
      <c r="D133" s="787"/>
    </row>
    <row r="134" spans="1:4">
      <c r="A134" s="91"/>
      <c r="B134" s="91"/>
      <c r="C134" s="787"/>
      <c r="D134" s="787"/>
    </row>
    <row r="135" spans="1:4">
      <c r="A135" s="91"/>
      <c r="B135" s="91"/>
      <c r="C135" s="787"/>
      <c r="D135" s="787"/>
    </row>
    <row r="136" spans="1:4">
      <c r="A136" s="91"/>
      <c r="B136" s="91"/>
      <c r="C136" s="787"/>
      <c r="D136" s="787"/>
    </row>
    <row r="137" spans="1:4">
      <c r="A137" s="91"/>
      <c r="B137" s="91"/>
      <c r="C137" s="787"/>
      <c r="D137" s="787"/>
    </row>
    <row r="138" spans="1:4">
      <c r="A138" s="91"/>
      <c r="B138" s="91"/>
      <c r="C138" s="787"/>
      <c r="D138" s="787"/>
    </row>
    <row r="139" spans="1:4">
      <c r="A139" s="91"/>
      <c r="B139" s="91"/>
      <c r="C139" s="787"/>
      <c r="D139" s="787"/>
    </row>
    <row r="140" spans="1:4">
      <c r="A140" s="91"/>
      <c r="B140" s="91"/>
      <c r="C140" s="787"/>
      <c r="D140" s="787"/>
    </row>
    <row r="141" spans="1:4">
      <c r="A141" s="91"/>
      <c r="B141" s="91"/>
      <c r="C141" s="787"/>
      <c r="D141" s="787"/>
    </row>
    <row r="142" spans="1:4">
      <c r="A142" s="91"/>
      <c r="B142" s="91"/>
      <c r="C142" s="787"/>
      <c r="D142" s="787"/>
    </row>
    <row r="143" spans="1:4">
      <c r="A143" s="91"/>
      <c r="B143" s="91"/>
      <c r="C143" s="787"/>
      <c r="D143" s="787"/>
    </row>
    <row r="144" spans="1:4">
      <c r="A144" s="91"/>
      <c r="B144" s="91"/>
      <c r="C144" s="787"/>
      <c r="D144" s="787"/>
    </row>
    <row r="145" spans="1:4">
      <c r="A145" s="91"/>
      <c r="B145" s="91"/>
      <c r="C145" s="787"/>
      <c r="D145" s="787"/>
    </row>
    <row r="146" spans="1:4">
      <c r="A146" s="91"/>
      <c r="B146" s="91"/>
      <c r="C146" s="787"/>
      <c r="D146" s="787"/>
    </row>
    <row r="147" spans="1:4">
      <c r="A147" s="91"/>
      <c r="B147" s="91"/>
      <c r="C147" s="787"/>
      <c r="D147" s="787"/>
    </row>
    <row r="148" spans="1:4">
      <c r="A148" s="91"/>
      <c r="B148" s="91"/>
      <c r="C148" s="787"/>
      <c r="D148" s="787"/>
    </row>
    <row r="149" spans="1:4">
      <c r="A149" s="91"/>
      <c r="B149" s="91"/>
      <c r="C149" s="787"/>
      <c r="D149" s="787"/>
    </row>
    <row r="150" spans="1:4">
      <c r="A150" s="91"/>
      <c r="B150" s="91"/>
      <c r="C150" s="787"/>
      <c r="D150" s="787"/>
    </row>
    <row r="151" spans="1:4">
      <c r="A151" s="91"/>
      <c r="B151" s="91"/>
      <c r="C151" s="787"/>
      <c r="D151" s="787"/>
    </row>
    <row r="152" spans="1:4">
      <c r="A152" s="91"/>
      <c r="B152" s="91"/>
      <c r="C152" s="787"/>
      <c r="D152" s="787"/>
    </row>
    <row r="153" spans="1:4">
      <c r="A153" s="91"/>
      <c r="B153" s="91"/>
      <c r="C153" s="787"/>
      <c r="D153" s="787"/>
    </row>
    <row r="154" spans="1:4">
      <c r="A154" s="91"/>
      <c r="B154" s="91"/>
      <c r="C154" s="787"/>
      <c r="D154" s="787"/>
    </row>
    <row r="155" spans="1:4">
      <c r="A155" s="91"/>
      <c r="B155" s="91"/>
      <c r="C155" s="787"/>
      <c r="D155" s="787"/>
    </row>
    <row r="156" spans="1:4">
      <c r="A156" s="91"/>
      <c r="B156" s="91"/>
      <c r="C156" s="787"/>
      <c r="D156" s="787"/>
    </row>
    <row r="157" spans="1:4">
      <c r="A157" s="91"/>
      <c r="B157" s="91"/>
      <c r="C157" s="787"/>
      <c r="D157" s="787"/>
    </row>
    <row r="158" spans="1:4">
      <c r="A158" s="91"/>
      <c r="B158" s="91"/>
      <c r="C158" s="787"/>
      <c r="D158" s="787"/>
    </row>
    <row r="159" spans="1:4">
      <c r="A159" s="91"/>
      <c r="B159" s="91"/>
      <c r="C159" s="787"/>
      <c r="D159" s="787"/>
    </row>
    <row r="160" spans="1:4">
      <c r="A160" s="91"/>
      <c r="B160" s="91"/>
      <c r="C160" s="787"/>
      <c r="D160" s="787"/>
    </row>
    <row r="161" spans="1:4">
      <c r="A161" s="91"/>
      <c r="B161" s="91"/>
      <c r="C161" s="787"/>
      <c r="D161" s="787"/>
    </row>
    <row r="162" spans="1:4">
      <c r="A162" s="91"/>
      <c r="B162" s="91"/>
      <c r="C162" s="787"/>
      <c r="D162" s="787"/>
    </row>
    <row r="163" spans="1:4">
      <c r="A163" s="91"/>
      <c r="B163" s="91"/>
      <c r="C163" s="787"/>
      <c r="D163" s="787"/>
    </row>
    <row r="164" spans="1:4">
      <c r="A164" s="91"/>
      <c r="B164" s="91"/>
      <c r="C164" s="787"/>
      <c r="D164" s="787"/>
    </row>
    <row r="165" spans="1:4">
      <c r="A165" s="91"/>
      <c r="B165" s="91"/>
      <c r="C165" s="787"/>
      <c r="D165" s="787"/>
    </row>
    <row r="166" spans="1:4">
      <c r="A166" s="91"/>
      <c r="B166" s="91"/>
      <c r="C166" s="787"/>
      <c r="D166" s="787"/>
    </row>
    <row r="167" spans="1:4">
      <c r="A167" s="91"/>
      <c r="B167" s="91"/>
      <c r="C167" s="787"/>
      <c r="D167" s="787"/>
    </row>
    <row r="168" spans="1:4">
      <c r="A168" s="91"/>
      <c r="B168" s="91"/>
      <c r="C168" s="787"/>
      <c r="D168" s="787"/>
    </row>
    <row r="169" spans="1:4">
      <c r="A169" s="91"/>
      <c r="B169" s="91"/>
      <c r="C169" s="787"/>
      <c r="D169" s="787"/>
    </row>
    <row r="170" spans="1:4">
      <c r="A170" s="91"/>
      <c r="B170" s="91"/>
      <c r="C170" s="787"/>
      <c r="D170" s="787"/>
    </row>
  </sheetData>
  <phoneticPr fontId="0" type="noConversion"/>
  <pageMargins left="0.5" right="0.5" top="0" bottom="0" header="0.5" footer="0.5"/>
  <pageSetup paperSize="5" scale="84"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zoomScaleNormal="100" workbookViewId="0">
      <pane xSplit="2" ySplit="8" topLeftCell="C42" activePane="bottomRight" state="frozen"/>
      <selection pane="topRight" activeCell="C1" sqref="C1"/>
      <selection pane="bottomLeft" activeCell="A9" sqref="A9"/>
      <selection pane="bottomRight" activeCell="C5" sqref="C5"/>
    </sheetView>
  </sheetViews>
  <sheetFormatPr defaultColWidth="6.81640625" defaultRowHeight="15"/>
  <cols>
    <col min="1" max="1" width="12.1796875" customWidth="1"/>
    <col min="2" max="2" width="36.54296875" customWidth="1"/>
    <col min="3" max="3" width="14.81640625" style="788" customWidth="1"/>
    <col min="4" max="4" width="15.08984375" style="788" customWidth="1"/>
  </cols>
  <sheetData>
    <row r="1" spans="1:9" ht="16.2" thickBot="1">
      <c r="A1" s="90"/>
      <c r="B1" s="90"/>
      <c r="C1" s="776"/>
      <c r="D1" s="776"/>
    </row>
    <row r="2" spans="1:9" ht="15.6">
      <c r="A2" s="670" t="s">
        <v>520</v>
      </c>
      <c r="B2" s="611"/>
      <c r="C2" s="777"/>
      <c r="D2" s="789"/>
    </row>
    <row r="3" spans="1:9" ht="15.6">
      <c r="A3" s="680" t="s">
        <v>639</v>
      </c>
      <c r="B3" s="34"/>
      <c r="C3" s="781"/>
      <c r="D3" s="796"/>
    </row>
    <row r="4" spans="1:9" ht="16.2" thickBot="1">
      <c r="A4" s="681" t="s">
        <v>640</v>
      </c>
      <c r="B4" s="34"/>
      <c r="C4" s="800"/>
      <c r="D4" s="801"/>
    </row>
    <row r="5" spans="1:9" ht="15.6">
      <c r="A5" s="613" t="s">
        <v>183</v>
      </c>
      <c r="B5" s="580" t="s">
        <v>628</v>
      </c>
      <c r="C5" s="794" t="str">
        <f>'Page 44-Addl Ent.'!C3</f>
        <v>City/Town County of:___________</v>
      </c>
      <c r="D5" s="789"/>
      <c r="E5" s="682"/>
      <c r="F5" s="682"/>
      <c r="G5" s="682"/>
      <c r="H5" s="682"/>
      <c r="I5" s="682"/>
    </row>
    <row r="6" spans="1:9" ht="15.6">
      <c r="A6" s="616" t="s">
        <v>185</v>
      </c>
      <c r="B6" s="617" t="s">
        <v>629</v>
      </c>
      <c r="C6" s="795" t="str">
        <f>'Page 44-Addl Ent.'!C4</f>
        <v>Fiscal Year: __2015-2016________</v>
      </c>
      <c r="D6" s="796"/>
      <c r="E6" s="682"/>
      <c r="F6" s="682"/>
      <c r="G6" s="682"/>
      <c r="H6" s="682"/>
      <c r="I6" s="682"/>
    </row>
    <row r="7" spans="1:9" ht="16.2" thickBot="1">
      <c r="A7" s="620" t="s">
        <v>188</v>
      </c>
      <c r="B7" s="675" t="s">
        <v>630</v>
      </c>
      <c r="C7" s="780"/>
      <c r="D7" s="791"/>
    </row>
    <row r="8" spans="1:9" ht="31.95" customHeight="1">
      <c r="A8" s="624" t="s">
        <v>567</v>
      </c>
      <c r="B8" s="683" t="s">
        <v>325</v>
      </c>
      <c r="C8" s="782" t="s">
        <v>76</v>
      </c>
      <c r="D8" s="797" t="s">
        <v>665</v>
      </c>
    </row>
    <row r="9" spans="1:9" ht="15.6">
      <c r="A9" s="55">
        <v>189100</v>
      </c>
      <c r="B9" s="684" t="s">
        <v>641</v>
      </c>
      <c r="C9" s="1021"/>
      <c r="D9" s="1031"/>
    </row>
    <row r="10" spans="1:9" ht="15.6">
      <c r="A10" s="685"/>
      <c r="B10" s="686" t="s">
        <v>642</v>
      </c>
      <c r="C10" s="1018"/>
      <c r="D10" s="1029"/>
    </row>
    <row r="11" spans="1:9" ht="15.6">
      <c r="A11" s="57"/>
      <c r="B11" s="58" t="s">
        <v>643</v>
      </c>
      <c r="C11" s="1016"/>
      <c r="D11" s="1029"/>
    </row>
    <row r="12" spans="1:9" ht="15.6">
      <c r="A12" s="57"/>
      <c r="B12" s="634" t="s">
        <v>644</v>
      </c>
      <c r="C12" s="1018"/>
      <c r="D12" s="1029"/>
    </row>
    <row r="13" spans="1:9" ht="15.6">
      <c r="A13" s="57"/>
      <c r="B13" s="634" t="s">
        <v>645</v>
      </c>
      <c r="C13" s="1018"/>
      <c r="D13" s="1029"/>
    </row>
    <row r="14" spans="1:9" ht="15.6">
      <c r="A14" s="57"/>
      <c r="B14" s="634"/>
      <c r="C14" s="1018"/>
      <c r="D14" s="1029"/>
    </row>
    <row r="15" spans="1:9" ht="15.6">
      <c r="A15" s="57"/>
      <c r="B15" s="634"/>
      <c r="C15" s="1018"/>
      <c r="D15" s="1029"/>
    </row>
    <row r="16" spans="1:9" ht="15.6">
      <c r="A16" s="687" t="s">
        <v>646</v>
      </c>
      <c r="B16" s="688"/>
      <c r="C16" s="1018">
        <f>SUM(C10:C15)</f>
        <v>0</v>
      </c>
      <c r="D16" s="1029">
        <f>SUM(D10:D15)</f>
        <v>0</v>
      </c>
    </row>
    <row r="17" spans="1:4" ht="15.6">
      <c r="A17" s="57"/>
      <c r="B17" s="634"/>
      <c r="C17" s="1018"/>
      <c r="D17" s="1029"/>
    </row>
    <row r="18" spans="1:4" ht="15.6">
      <c r="A18" s="663">
        <v>189200</v>
      </c>
      <c r="B18" s="65" t="s">
        <v>647</v>
      </c>
      <c r="C18" s="1021"/>
      <c r="D18" s="1031"/>
    </row>
    <row r="19" spans="1:4" ht="15.6">
      <c r="A19" s="661"/>
      <c r="B19" s="634" t="s">
        <v>642</v>
      </c>
      <c r="C19" s="1018"/>
      <c r="D19" s="1029"/>
    </row>
    <row r="20" spans="1:4" ht="15.6">
      <c r="A20" s="662"/>
      <c r="B20" s="634" t="s">
        <v>643</v>
      </c>
      <c r="C20" s="1018"/>
      <c r="D20" s="1029"/>
    </row>
    <row r="21" spans="1:4" ht="15.6">
      <c r="A21" s="661"/>
      <c r="B21" s="634" t="s">
        <v>648</v>
      </c>
      <c r="C21" s="1018"/>
      <c r="D21" s="1029"/>
    </row>
    <row r="22" spans="1:4" ht="15.6">
      <c r="A22" s="639"/>
      <c r="B22" s="640"/>
      <c r="C22" s="1024"/>
      <c r="D22" s="1028"/>
    </row>
    <row r="23" spans="1:4" ht="15.6">
      <c r="A23" s="641"/>
      <c r="B23" s="60"/>
      <c r="C23" s="1023"/>
      <c r="D23" s="1030"/>
    </row>
    <row r="24" spans="1:4" ht="15.6">
      <c r="A24" s="59"/>
      <c r="B24" s="60"/>
      <c r="C24" s="1019"/>
      <c r="D24" s="1030"/>
    </row>
    <row r="25" spans="1:4" ht="15.6">
      <c r="A25" s="59" t="s">
        <v>649</v>
      </c>
      <c r="B25" s="60"/>
      <c r="C25" s="1023">
        <f>SUM(C18:C24)</f>
        <v>0</v>
      </c>
      <c r="D25" s="1020">
        <f>SUM(D18:D24)</f>
        <v>0</v>
      </c>
    </row>
    <row r="26" spans="1:4" ht="15.6">
      <c r="A26" s="677"/>
      <c r="B26" s="678"/>
      <c r="C26" s="1024"/>
      <c r="D26" s="1028"/>
    </row>
    <row r="27" spans="1:4" ht="15.6">
      <c r="A27" s="663">
        <v>189300</v>
      </c>
      <c r="B27" s="65" t="s">
        <v>650</v>
      </c>
      <c r="C27" s="1021"/>
      <c r="D27" s="1031"/>
    </row>
    <row r="28" spans="1:4" ht="15.6">
      <c r="A28" s="57"/>
      <c r="B28" s="634" t="s">
        <v>642</v>
      </c>
      <c r="C28" s="1016"/>
      <c r="D28" s="1029"/>
    </row>
    <row r="29" spans="1:4" ht="15.6">
      <c r="A29" s="633"/>
      <c r="B29" s="634" t="s">
        <v>643</v>
      </c>
      <c r="C29" s="1018"/>
      <c r="D29" s="1029"/>
    </row>
    <row r="30" spans="1:4" ht="15.6">
      <c r="A30" s="667"/>
      <c r="B30" s="60" t="s">
        <v>651</v>
      </c>
      <c r="C30" s="1019"/>
      <c r="D30" s="1030"/>
    </row>
    <row r="31" spans="1:4" ht="15.6">
      <c r="A31" s="667"/>
      <c r="B31" s="60"/>
      <c r="C31" s="1019"/>
      <c r="D31" s="1030"/>
    </row>
    <row r="32" spans="1:4" ht="15.6">
      <c r="A32" s="667"/>
      <c r="B32" s="60"/>
      <c r="C32" s="1019"/>
      <c r="D32" s="1030"/>
    </row>
    <row r="33" spans="1:4" ht="15.6">
      <c r="A33" s="663" t="s">
        <v>652</v>
      </c>
      <c r="B33" s="689"/>
      <c r="C33" s="1021">
        <f>SUM(C27:C32)</f>
        <v>0</v>
      </c>
      <c r="D33" s="1031">
        <f>SUM(D27:D32)</f>
        <v>0</v>
      </c>
    </row>
    <row r="34" spans="1:4" ht="18" customHeight="1">
      <c r="A34" s="663">
        <v>189400</v>
      </c>
      <c r="B34" s="65" t="s">
        <v>653</v>
      </c>
      <c r="C34" s="1021"/>
      <c r="D34" s="1031"/>
    </row>
    <row r="35" spans="1:4" ht="15.6">
      <c r="A35" s="59"/>
      <c r="B35" s="60" t="s">
        <v>642</v>
      </c>
      <c r="C35" s="1023"/>
      <c r="D35" s="1030"/>
    </row>
    <row r="36" spans="1:4" ht="15.6">
      <c r="A36" s="636"/>
      <c r="B36" s="634" t="s">
        <v>643</v>
      </c>
      <c r="C36" s="1018"/>
      <c r="D36" s="1029"/>
    </row>
    <row r="37" spans="1:4" ht="15.6">
      <c r="A37" s="66"/>
      <c r="B37" s="60" t="s">
        <v>654</v>
      </c>
      <c r="C37" s="1019"/>
      <c r="D37" s="1030"/>
    </row>
    <row r="38" spans="1:4" ht="15.6">
      <c r="A38" s="661"/>
      <c r="B38" s="634" t="s">
        <v>655</v>
      </c>
      <c r="C38" s="1018"/>
      <c r="D38" s="1029"/>
    </row>
    <row r="39" spans="1:4" ht="15.6">
      <c r="A39" s="59"/>
      <c r="B39" s="60" t="s">
        <v>656</v>
      </c>
      <c r="C39" s="1019"/>
      <c r="D39" s="1030"/>
    </row>
    <row r="40" spans="1:4" ht="15.6">
      <c r="A40" s="59"/>
      <c r="B40" s="60" t="s">
        <v>657</v>
      </c>
      <c r="C40" s="1019"/>
      <c r="D40" s="1030"/>
    </row>
    <row r="41" spans="1:4" ht="15.6">
      <c r="A41" s="662"/>
      <c r="B41" s="634"/>
      <c r="C41" s="1016"/>
      <c r="D41" s="1029"/>
    </row>
    <row r="42" spans="1:4" ht="15.6">
      <c r="A42" s="633"/>
      <c r="B42" s="634"/>
      <c r="C42" s="1018"/>
      <c r="D42" s="1029"/>
    </row>
    <row r="43" spans="1:4" ht="15.6">
      <c r="A43" s="59" t="s">
        <v>658</v>
      </c>
      <c r="B43" s="60"/>
      <c r="C43" s="1019">
        <f>SUM(C34:C42)</f>
        <v>0</v>
      </c>
      <c r="D43" s="1030">
        <f>SUM(D34:D42)</f>
        <v>0</v>
      </c>
    </row>
    <row r="44" spans="1:4" ht="15.6">
      <c r="A44" s="661"/>
      <c r="B44" s="634"/>
      <c r="C44" s="1018"/>
      <c r="D44" s="1029"/>
    </row>
    <row r="45" spans="1:4" ht="15.6">
      <c r="A45" s="663">
        <v>189500</v>
      </c>
      <c r="B45" s="644" t="s">
        <v>659</v>
      </c>
      <c r="C45" s="1027"/>
      <c r="D45" s="1031"/>
    </row>
    <row r="46" spans="1:4" ht="15.6">
      <c r="A46" s="635"/>
      <c r="B46" s="634" t="s">
        <v>642</v>
      </c>
      <c r="C46" s="1018"/>
      <c r="D46" s="1029"/>
    </row>
    <row r="47" spans="1:4" ht="15.6">
      <c r="A47" s="59"/>
      <c r="B47" s="60" t="s">
        <v>643</v>
      </c>
      <c r="C47" s="1019"/>
      <c r="D47" s="1030"/>
    </row>
    <row r="48" spans="1:4" ht="15.6">
      <c r="A48" s="66"/>
      <c r="B48" s="60" t="s">
        <v>660</v>
      </c>
      <c r="C48" s="1019"/>
      <c r="D48" s="1030"/>
    </row>
    <row r="49" spans="1:4" ht="15.6">
      <c r="A49" s="690"/>
      <c r="B49" s="647"/>
      <c r="C49" s="1019"/>
      <c r="D49" s="1030"/>
    </row>
    <row r="50" spans="1:4" ht="15.6">
      <c r="A50" s="59" t="s">
        <v>661</v>
      </c>
      <c r="B50" s="672"/>
      <c r="C50" s="1019">
        <f>SUM(C46:C49)</f>
        <v>0</v>
      </c>
      <c r="D50" s="1030">
        <f>SUM(D46:D49)</f>
        <v>0</v>
      </c>
    </row>
    <row r="51" spans="1:4" ht="15.6">
      <c r="A51" s="662"/>
      <c r="B51" s="634"/>
      <c r="C51" s="1018"/>
      <c r="D51" s="1029"/>
    </row>
    <row r="52" spans="1:4" ht="15.6">
      <c r="A52" s="64"/>
      <c r="B52" s="65"/>
      <c r="C52" s="1027"/>
      <c r="D52" s="1031"/>
    </row>
    <row r="53" spans="1:4" ht="15.6">
      <c r="A53" s="637"/>
      <c r="B53" s="60"/>
      <c r="C53" s="1023"/>
      <c r="D53" s="1020"/>
    </row>
    <row r="54" spans="1:4" ht="15.6">
      <c r="A54" s="636"/>
      <c r="B54" s="634"/>
      <c r="C54" s="1016"/>
      <c r="D54" s="1017"/>
    </row>
    <row r="55" spans="1:4" ht="15.6">
      <c r="A55" s="636"/>
      <c r="B55" s="634"/>
      <c r="C55" s="1016"/>
      <c r="D55" s="1017"/>
    </row>
    <row r="56" spans="1:4" ht="15.6">
      <c r="A56" s="636"/>
      <c r="B56" s="634"/>
      <c r="C56" s="1016"/>
      <c r="D56" s="1017"/>
    </row>
    <row r="57" spans="1:4" ht="15.6">
      <c r="A57" s="637"/>
      <c r="B57" s="60"/>
      <c r="C57" s="1023"/>
      <c r="D57" s="1020"/>
    </row>
    <row r="58" spans="1:4" ht="16.2" thickBot="1">
      <c r="A58" s="61" t="s">
        <v>662</v>
      </c>
      <c r="B58" s="60"/>
      <c r="C58" s="1025">
        <f>C16+C25+C33+C43+C50</f>
        <v>0</v>
      </c>
      <c r="D58" s="1026">
        <f>D16+D25+D33+D43+D50</f>
        <v>0</v>
      </c>
    </row>
    <row r="59" spans="1:4" ht="43.5" customHeight="1" thickTop="1">
      <c r="A59" s="1371" t="s">
        <v>663</v>
      </c>
      <c r="B59" s="1372"/>
      <c r="C59" s="1372"/>
      <c r="D59" s="1372"/>
    </row>
    <row r="60" spans="1:4" ht="15.6">
      <c r="A60" s="648"/>
      <c r="B60" s="652" t="s">
        <v>664</v>
      </c>
      <c r="C60" s="776"/>
      <c r="D60" s="776"/>
    </row>
    <row r="61" spans="1:4">
      <c r="A61" s="197"/>
      <c r="B61" s="197"/>
      <c r="C61" s="786"/>
      <c r="D61" s="786"/>
    </row>
    <row r="62" spans="1:4" ht="15.6">
      <c r="A62" s="90"/>
      <c r="B62" s="90"/>
      <c r="C62" s="776"/>
      <c r="D62" s="776"/>
    </row>
    <row r="63" spans="1:4" ht="15.6">
      <c r="A63" s="90"/>
      <c r="B63" s="90"/>
      <c r="C63" s="776"/>
      <c r="D63" s="776"/>
    </row>
    <row r="64" spans="1:4">
      <c r="A64" s="91"/>
      <c r="B64" s="91"/>
      <c r="C64" s="787"/>
      <c r="D64" s="787"/>
    </row>
    <row r="65" spans="1:4">
      <c r="A65" s="91"/>
      <c r="B65" s="91"/>
      <c r="C65" s="787"/>
      <c r="D65" s="787"/>
    </row>
    <row r="66" spans="1:4">
      <c r="A66" s="91"/>
      <c r="B66" s="91"/>
      <c r="C66" s="787"/>
      <c r="D66" s="787"/>
    </row>
    <row r="67" spans="1:4">
      <c r="A67" s="91"/>
      <c r="B67" s="91"/>
      <c r="C67" s="787"/>
      <c r="D67" s="787"/>
    </row>
    <row r="68" spans="1:4">
      <c r="A68" s="91"/>
      <c r="B68" s="91"/>
      <c r="C68" s="787"/>
      <c r="D68" s="787"/>
    </row>
    <row r="69" spans="1:4">
      <c r="A69" s="91"/>
      <c r="B69" s="91"/>
      <c r="C69" s="787"/>
      <c r="D69" s="787"/>
    </row>
    <row r="70" spans="1:4">
      <c r="A70" s="91"/>
      <c r="B70" s="91"/>
      <c r="C70" s="787"/>
      <c r="D70" s="787"/>
    </row>
    <row r="71" spans="1:4">
      <c r="A71" s="91"/>
      <c r="B71" s="91"/>
      <c r="C71" s="787"/>
      <c r="D71" s="787"/>
    </row>
    <row r="72" spans="1:4">
      <c r="A72" s="91"/>
      <c r="B72" s="91"/>
      <c r="C72" s="787"/>
      <c r="D72" s="787"/>
    </row>
    <row r="73" spans="1:4">
      <c r="A73" s="91"/>
      <c r="B73" s="91"/>
      <c r="C73" s="787"/>
      <c r="D73" s="787"/>
    </row>
    <row r="74" spans="1:4">
      <c r="A74" s="91"/>
      <c r="B74" s="91"/>
      <c r="C74" s="787"/>
      <c r="D74" s="787"/>
    </row>
    <row r="75" spans="1:4">
      <c r="A75" s="91"/>
      <c r="B75" s="91"/>
      <c r="C75" s="787"/>
      <c r="D75" s="787"/>
    </row>
    <row r="76" spans="1:4">
      <c r="A76" s="91"/>
      <c r="B76" s="91"/>
      <c r="C76" s="787"/>
      <c r="D76" s="787"/>
    </row>
    <row r="77" spans="1:4">
      <c r="A77" s="91"/>
      <c r="B77" s="91"/>
      <c r="C77" s="787"/>
      <c r="D77" s="787"/>
    </row>
    <row r="78" spans="1:4">
      <c r="A78" s="91"/>
      <c r="B78" s="91"/>
      <c r="C78" s="787"/>
      <c r="D78" s="787"/>
    </row>
    <row r="79" spans="1:4">
      <c r="A79" s="91"/>
      <c r="B79" s="91"/>
      <c r="C79" s="787"/>
      <c r="D79" s="787"/>
    </row>
    <row r="80" spans="1:4">
      <c r="A80" s="91"/>
      <c r="B80" s="91"/>
      <c r="C80" s="787"/>
      <c r="D80" s="787"/>
    </row>
    <row r="81" spans="1:4">
      <c r="A81" s="91"/>
      <c r="B81" s="91"/>
      <c r="C81" s="787"/>
      <c r="D81" s="787"/>
    </row>
    <row r="82" spans="1:4">
      <c r="A82" s="91"/>
      <c r="B82" s="91"/>
      <c r="C82" s="787"/>
      <c r="D82" s="787"/>
    </row>
    <row r="83" spans="1:4">
      <c r="A83" s="91"/>
      <c r="B83" s="91"/>
      <c r="C83" s="787"/>
      <c r="D83" s="787"/>
    </row>
    <row r="84" spans="1:4">
      <c r="A84" s="91"/>
      <c r="B84" s="91"/>
      <c r="C84" s="787"/>
      <c r="D84" s="787"/>
    </row>
    <row r="85" spans="1:4">
      <c r="A85" s="91"/>
      <c r="B85" s="91"/>
      <c r="C85" s="787"/>
      <c r="D85" s="787"/>
    </row>
    <row r="86" spans="1:4">
      <c r="A86" s="91"/>
      <c r="B86" s="91"/>
      <c r="C86" s="787"/>
      <c r="D86" s="787"/>
    </row>
    <row r="87" spans="1:4">
      <c r="A87" s="91"/>
      <c r="B87" s="91"/>
      <c r="C87" s="787"/>
      <c r="D87" s="787"/>
    </row>
    <row r="88" spans="1:4">
      <c r="A88" s="91"/>
      <c r="B88" s="91"/>
      <c r="C88" s="787"/>
      <c r="D88" s="787"/>
    </row>
    <row r="89" spans="1:4">
      <c r="A89" s="91"/>
      <c r="B89" s="91"/>
      <c r="C89" s="787"/>
      <c r="D89" s="787"/>
    </row>
    <row r="90" spans="1:4">
      <c r="A90" s="91"/>
      <c r="B90" s="91"/>
      <c r="C90" s="787"/>
      <c r="D90" s="787"/>
    </row>
    <row r="91" spans="1:4">
      <c r="A91" s="91"/>
      <c r="B91" s="91"/>
      <c r="C91" s="787"/>
      <c r="D91" s="787"/>
    </row>
    <row r="92" spans="1:4">
      <c r="A92" s="91"/>
      <c r="B92" s="91"/>
      <c r="C92" s="787"/>
      <c r="D92" s="787"/>
    </row>
    <row r="93" spans="1:4">
      <c r="A93" s="91"/>
      <c r="B93" s="91"/>
      <c r="C93" s="787"/>
      <c r="D93" s="787"/>
    </row>
    <row r="94" spans="1:4">
      <c r="A94" s="91"/>
      <c r="B94" s="91"/>
      <c r="C94" s="787"/>
      <c r="D94" s="787"/>
    </row>
    <row r="95" spans="1:4">
      <c r="A95" s="91"/>
      <c r="B95" s="91"/>
      <c r="C95" s="787"/>
      <c r="D95" s="787"/>
    </row>
    <row r="96" spans="1:4">
      <c r="A96" s="91"/>
      <c r="B96" s="91"/>
      <c r="C96" s="787"/>
      <c r="D96" s="787"/>
    </row>
    <row r="97" spans="1:4">
      <c r="A97" s="91"/>
      <c r="B97" s="91"/>
      <c r="C97" s="787"/>
      <c r="D97" s="787"/>
    </row>
    <row r="98" spans="1:4">
      <c r="A98" s="91"/>
      <c r="B98" s="91"/>
      <c r="C98" s="787"/>
      <c r="D98" s="787"/>
    </row>
    <row r="99" spans="1:4">
      <c r="A99" s="91"/>
      <c r="B99" s="91"/>
      <c r="C99" s="787"/>
      <c r="D99" s="787"/>
    </row>
    <row r="100" spans="1:4">
      <c r="A100" s="91"/>
      <c r="B100" s="91"/>
      <c r="C100" s="787"/>
      <c r="D100" s="787"/>
    </row>
    <row r="101" spans="1:4">
      <c r="A101" s="91"/>
      <c r="B101" s="91"/>
      <c r="C101" s="787"/>
      <c r="D101" s="787"/>
    </row>
    <row r="102" spans="1:4">
      <c r="A102" s="91"/>
      <c r="B102" s="91"/>
      <c r="C102" s="787"/>
      <c r="D102" s="787"/>
    </row>
    <row r="103" spans="1:4">
      <c r="A103" s="91"/>
      <c r="B103" s="91"/>
      <c r="C103" s="787"/>
      <c r="D103" s="787"/>
    </row>
    <row r="104" spans="1:4">
      <c r="A104" s="91"/>
      <c r="B104" s="91"/>
      <c r="C104" s="787"/>
      <c r="D104" s="787"/>
    </row>
    <row r="105" spans="1:4">
      <c r="A105" s="91"/>
      <c r="B105" s="91"/>
      <c r="C105" s="787"/>
      <c r="D105" s="787"/>
    </row>
    <row r="106" spans="1:4">
      <c r="A106" s="91"/>
      <c r="B106" s="91"/>
      <c r="C106" s="787"/>
      <c r="D106" s="787"/>
    </row>
    <row r="107" spans="1:4">
      <c r="A107" s="91"/>
      <c r="B107" s="91"/>
      <c r="C107" s="787"/>
      <c r="D107" s="787"/>
    </row>
    <row r="108" spans="1:4">
      <c r="A108" s="91"/>
      <c r="B108" s="91"/>
      <c r="C108" s="787"/>
      <c r="D108" s="787"/>
    </row>
    <row r="109" spans="1:4">
      <c r="A109" s="91"/>
      <c r="B109" s="91"/>
      <c r="C109" s="787"/>
      <c r="D109" s="787"/>
    </row>
    <row r="110" spans="1:4">
      <c r="A110" s="91"/>
      <c r="B110" s="91"/>
      <c r="C110" s="787"/>
      <c r="D110" s="787"/>
    </row>
    <row r="111" spans="1:4">
      <c r="A111" s="91"/>
      <c r="B111" s="91"/>
      <c r="C111" s="787"/>
      <c r="D111" s="787"/>
    </row>
    <row r="112" spans="1:4">
      <c r="A112" s="91"/>
      <c r="B112" s="91"/>
      <c r="C112" s="787"/>
      <c r="D112" s="787"/>
    </row>
    <row r="113" spans="1:4">
      <c r="A113" s="91"/>
      <c r="B113" s="91"/>
      <c r="C113" s="787"/>
      <c r="D113" s="787"/>
    </row>
    <row r="114" spans="1:4">
      <c r="A114" s="91"/>
      <c r="B114" s="91"/>
      <c r="C114" s="787"/>
      <c r="D114" s="787"/>
    </row>
    <row r="115" spans="1:4">
      <c r="A115" s="91"/>
      <c r="B115" s="91"/>
      <c r="C115" s="787"/>
      <c r="D115" s="787"/>
    </row>
    <row r="116" spans="1:4">
      <c r="A116" s="91"/>
      <c r="B116" s="91"/>
      <c r="C116" s="787"/>
      <c r="D116" s="787"/>
    </row>
    <row r="117" spans="1:4">
      <c r="A117" s="91"/>
      <c r="B117" s="91"/>
      <c r="C117" s="787"/>
      <c r="D117" s="787"/>
    </row>
    <row r="118" spans="1:4">
      <c r="A118" s="91"/>
      <c r="B118" s="91"/>
      <c r="C118" s="787"/>
      <c r="D118" s="787"/>
    </row>
    <row r="119" spans="1:4">
      <c r="A119" s="91"/>
      <c r="B119" s="91"/>
      <c r="C119" s="787"/>
      <c r="D119" s="787"/>
    </row>
    <row r="120" spans="1:4">
      <c r="A120" s="91"/>
      <c r="B120" s="91"/>
      <c r="C120" s="787"/>
      <c r="D120" s="787"/>
    </row>
    <row r="121" spans="1:4">
      <c r="A121" s="91"/>
      <c r="B121" s="91"/>
      <c r="C121" s="787"/>
      <c r="D121" s="787"/>
    </row>
    <row r="122" spans="1:4">
      <c r="A122" s="91"/>
      <c r="B122" s="91"/>
      <c r="C122" s="787"/>
      <c r="D122" s="787"/>
    </row>
    <row r="123" spans="1:4">
      <c r="A123" s="91"/>
      <c r="B123" s="91"/>
      <c r="C123" s="787"/>
      <c r="D123" s="787"/>
    </row>
    <row r="124" spans="1:4">
      <c r="A124" s="91"/>
      <c r="B124" s="91"/>
      <c r="C124" s="787"/>
      <c r="D124" s="787"/>
    </row>
    <row r="125" spans="1:4">
      <c r="A125" s="91"/>
      <c r="B125" s="91"/>
      <c r="C125" s="787"/>
      <c r="D125" s="787"/>
    </row>
    <row r="126" spans="1:4">
      <c r="A126" s="91"/>
      <c r="B126" s="91"/>
      <c r="C126" s="787"/>
      <c r="D126" s="787"/>
    </row>
    <row r="127" spans="1:4">
      <c r="A127" s="91"/>
      <c r="B127" s="91"/>
      <c r="C127" s="787"/>
      <c r="D127" s="787"/>
    </row>
    <row r="128" spans="1:4">
      <c r="A128" s="91"/>
      <c r="B128" s="91"/>
      <c r="C128" s="787"/>
      <c r="D128" s="787"/>
    </row>
    <row r="129" spans="1:4">
      <c r="A129" s="91"/>
      <c r="B129" s="91"/>
      <c r="C129" s="787"/>
      <c r="D129" s="787"/>
    </row>
    <row r="130" spans="1:4">
      <c r="A130" s="91"/>
      <c r="B130" s="91"/>
      <c r="C130" s="787"/>
      <c r="D130" s="787"/>
    </row>
    <row r="131" spans="1:4">
      <c r="A131" s="91"/>
      <c r="B131" s="91"/>
      <c r="C131" s="787"/>
      <c r="D131" s="787"/>
    </row>
    <row r="132" spans="1:4">
      <c r="A132" s="91"/>
      <c r="B132" s="91"/>
      <c r="C132" s="787"/>
      <c r="D132" s="787"/>
    </row>
    <row r="133" spans="1:4">
      <c r="A133" s="91"/>
      <c r="B133" s="91"/>
      <c r="C133" s="787"/>
      <c r="D133" s="787"/>
    </row>
    <row r="134" spans="1:4">
      <c r="A134" s="91"/>
      <c r="B134" s="91"/>
      <c r="C134" s="787"/>
      <c r="D134" s="787"/>
    </row>
    <row r="135" spans="1:4">
      <c r="A135" s="91"/>
      <c r="B135" s="91"/>
      <c r="C135" s="787"/>
      <c r="D135" s="787"/>
    </row>
    <row r="136" spans="1:4">
      <c r="A136" s="91"/>
      <c r="B136" s="91"/>
      <c r="C136" s="787"/>
      <c r="D136" s="787"/>
    </row>
    <row r="137" spans="1:4">
      <c r="A137" s="91"/>
      <c r="B137" s="91"/>
      <c r="C137" s="787"/>
      <c r="D137" s="787"/>
    </row>
    <row r="138" spans="1:4">
      <c r="A138" s="91"/>
      <c r="B138" s="91"/>
      <c r="C138" s="787"/>
      <c r="D138" s="787"/>
    </row>
    <row r="139" spans="1:4">
      <c r="A139" s="91"/>
      <c r="B139" s="91"/>
      <c r="C139" s="787"/>
      <c r="D139" s="787"/>
    </row>
    <row r="140" spans="1:4">
      <c r="A140" s="91"/>
      <c r="B140" s="91"/>
      <c r="C140" s="787"/>
      <c r="D140" s="787"/>
    </row>
    <row r="141" spans="1:4">
      <c r="A141" s="91"/>
      <c r="B141" s="91"/>
      <c r="C141" s="787"/>
      <c r="D141" s="787"/>
    </row>
    <row r="142" spans="1:4">
      <c r="A142" s="91"/>
      <c r="B142" s="91"/>
      <c r="C142" s="787"/>
      <c r="D142" s="787"/>
    </row>
    <row r="143" spans="1:4">
      <c r="A143" s="91"/>
      <c r="B143" s="91"/>
      <c r="C143" s="787"/>
      <c r="D143" s="787"/>
    </row>
    <row r="144" spans="1:4">
      <c r="A144" s="91"/>
      <c r="B144" s="91"/>
      <c r="C144" s="787"/>
      <c r="D144" s="787"/>
    </row>
    <row r="145" spans="1:4">
      <c r="A145" s="91"/>
      <c r="B145" s="91"/>
      <c r="C145" s="787"/>
      <c r="D145" s="787"/>
    </row>
    <row r="146" spans="1:4">
      <c r="A146" s="91"/>
      <c r="B146" s="91"/>
      <c r="C146" s="787"/>
      <c r="D146" s="787"/>
    </row>
    <row r="147" spans="1:4">
      <c r="A147" s="91"/>
      <c r="B147" s="91"/>
      <c r="C147" s="787"/>
      <c r="D147" s="787"/>
    </row>
    <row r="148" spans="1:4">
      <c r="A148" s="91"/>
      <c r="B148" s="91"/>
      <c r="C148" s="787"/>
      <c r="D148" s="787"/>
    </row>
    <row r="149" spans="1:4">
      <c r="A149" s="91"/>
      <c r="B149" s="91"/>
      <c r="C149" s="787"/>
      <c r="D149" s="787"/>
    </row>
    <row r="150" spans="1:4">
      <c r="A150" s="91"/>
      <c r="B150" s="91"/>
      <c r="C150" s="787"/>
      <c r="D150" s="787"/>
    </row>
    <row r="151" spans="1:4">
      <c r="A151" s="91"/>
      <c r="B151" s="91"/>
      <c r="C151" s="787"/>
      <c r="D151" s="787"/>
    </row>
    <row r="152" spans="1:4">
      <c r="A152" s="91"/>
      <c r="B152" s="91"/>
      <c r="C152" s="787"/>
      <c r="D152" s="787"/>
    </row>
    <row r="153" spans="1:4">
      <c r="A153" s="91"/>
      <c r="B153" s="91"/>
      <c r="C153" s="787"/>
      <c r="D153" s="787"/>
    </row>
    <row r="154" spans="1:4">
      <c r="A154" s="91"/>
      <c r="B154" s="91"/>
      <c r="C154" s="787"/>
      <c r="D154" s="787"/>
    </row>
    <row r="155" spans="1:4">
      <c r="A155" s="91"/>
      <c r="B155" s="91"/>
      <c r="C155" s="787"/>
      <c r="D155" s="787"/>
    </row>
    <row r="156" spans="1:4">
      <c r="A156" s="91"/>
      <c r="B156" s="91"/>
      <c r="C156" s="787"/>
      <c r="D156" s="787"/>
    </row>
    <row r="157" spans="1:4">
      <c r="A157" s="91"/>
      <c r="B157" s="91"/>
      <c r="C157" s="787"/>
      <c r="D157" s="787"/>
    </row>
    <row r="158" spans="1:4">
      <c r="A158" s="91"/>
      <c r="B158" s="91"/>
      <c r="C158" s="787"/>
      <c r="D158" s="787"/>
    </row>
    <row r="159" spans="1:4">
      <c r="A159" s="91"/>
      <c r="B159" s="91"/>
      <c r="C159" s="787"/>
      <c r="D159" s="787"/>
    </row>
    <row r="160" spans="1:4">
      <c r="A160" s="91"/>
      <c r="B160" s="91"/>
      <c r="C160" s="787"/>
      <c r="D160" s="787"/>
    </row>
    <row r="161" spans="1:4">
      <c r="A161" s="91"/>
      <c r="B161" s="91"/>
      <c r="C161" s="787"/>
      <c r="D161" s="787"/>
    </row>
    <row r="162" spans="1:4">
      <c r="A162" s="91"/>
      <c r="B162" s="91"/>
      <c r="C162" s="787"/>
      <c r="D162" s="787"/>
    </row>
    <row r="163" spans="1:4">
      <c r="A163" s="91"/>
      <c r="B163" s="91"/>
      <c r="C163" s="787"/>
      <c r="D163" s="787"/>
    </row>
    <row r="164" spans="1:4">
      <c r="A164" s="91"/>
      <c r="B164" s="91"/>
      <c r="C164" s="787"/>
      <c r="D164" s="787"/>
    </row>
    <row r="165" spans="1:4">
      <c r="A165" s="91"/>
      <c r="B165" s="91"/>
      <c r="C165" s="787"/>
      <c r="D165" s="787"/>
    </row>
    <row r="166" spans="1:4">
      <c r="A166" s="91"/>
      <c r="B166" s="91"/>
      <c r="C166" s="787"/>
      <c r="D166" s="787"/>
    </row>
    <row r="167" spans="1:4">
      <c r="A167" s="91"/>
      <c r="B167" s="91"/>
      <c r="C167" s="787"/>
      <c r="D167" s="787"/>
    </row>
    <row r="168" spans="1:4">
      <c r="A168" s="91"/>
      <c r="B168" s="91"/>
      <c r="C168" s="787"/>
      <c r="D168" s="787"/>
    </row>
  </sheetData>
  <mergeCells count="1">
    <mergeCell ref="A59:D59"/>
  </mergeCells>
  <phoneticPr fontId="0" type="noConversion"/>
  <pageMargins left="0.5" right="0.5" top="0" bottom="0" header="0.5" footer="0.5"/>
  <pageSetup paperSize="5" scale="97"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
  <sheetViews>
    <sheetView zoomScaleNormal="100" workbookViewId="0">
      <pane xSplit="2" ySplit="10" topLeftCell="C47" activePane="bottomRight" state="frozen"/>
      <selection pane="topRight" activeCell="C1" sqref="C1"/>
      <selection pane="bottomLeft" activeCell="A11" sqref="A11"/>
      <selection pane="bottomRight" activeCell="A60" sqref="A60"/>
    </sheetView>
  </sheetViews>
  <sheetFormatPr defaultColWidth="6.81640625" defaultRowHeight="15"/>
  <cols>
    <col min="1" max="1" width="10.08984375" customWidth="1"/>
    <col min="2" max="2" width="35.6328125" customWidth="1"/>
    <col min="3" max="3" width="14.54296875" style="788" customWidth="1"/>
    <col min="4" max="4" width="18.81640625" style="788" customWidth="1"/>
  </cols>
  <sheetData>
    <row r="1" spans="1:4" ht="16.2" thickBot="1">
      <c r="A1" s="90"/>
      <c r="B1" s="90"/>
      <c r="C1" s="776"/>
      <c r="D1" s="776"/>
    </row>
    <row r="2" spans="1:4" ht="16.2" thickTop="1">
      <c r="A2" s="691"/>
      <c r="B2" s="692"/>
      <c r="C2" s="799"/>
      <c r="D2" s="805"/>
    </row>
    <row r="3" spans="1:4" ht="15.6">
      <c r="A3" s="680" t="s">
        <v>666</v>
      </c>
      <c r="B3" s="693"/>
      <c r="C3" s="781"/>
      <c r="D3" s="806"/>
    </row>
    <row r="4" spans="1:4" ht="15.6">
      <c r="A4" s="680" t="s">
        <v>639</v>
      </c>
      <c r="B4" s="651"/>
      <c r="C4" s="781"/>
      <c r="D4" s="806"/>
    </row>
    <row r="5" spans="1:4" ht="15.6">
      <c r="A5" s="680" t="s">
        <v>667</v>
      </c>
      <c r="B5" s="651"/>
      <c r="C5" s="781"/>
      <c r="D5" s="806"/>
    </row>
    <row r="6" spans="1:4" ht="16.2" thickBot="1">
      <c r="A6" s="608"/>
      <c r="B6" s="694"/>
      <c r="C6" s="802"/>
      <c r="D6" s="807"/>
    </row>
    <row r="7" spans="1:4" ht="16.2" thickTop="1">
      <c r="A7" s="616" t="s">
        <v>183</v>
      </c>
      <c r="B7" s="617" t="s">
        <v>628</v>
      </c>
      <c r="C7" s="795" t="str">
        <f>'Page 45-Cap exp'!C5</f>
        <v>City/Town County of:___________</v>
      </c>
      <c r="D7" s="808"/>
    </row>
    <row r="8" spans="1:4" ht="15.6">
      <c r="A8" s="616" t="s">
        <v>185</v>
      </c>
      <c r="B8" s="617" t="s">
        <v>629</v>
      </c>
      <c r="C8" s="795" t="str">
        <f>'Page 45-Cap exp'!C6</f>
        <v>Fiscal Year: __2015-2016________</v>
      </c>
      <c r="D8" s="796"/>
    </row>
    <row r="9" spans="1:4" ht="15.6">
      <c r="A9" s="695" t="s">
        <v>188</v>
      </c>
      <c r="B9" s="696" t="s">
        <v>630</v>
      </c>
      <c r="C9" s="803"/>
      <c r="D9" s="809"/>
    </row>
    <row r="10" spans="1:4" ht="31.95" customHeight="1">
      <c r="A10" s="697" t="s">
        <v>567</v>
      </c>
      <c r="B10" s="698" t="s">
        <v>325</v>
      </c>
      <c r="C10" s="804" t="s">
        <v>76</v>
      </c>
      <c r="D10" s="810" t="s">
        <v>606</v>
      </c>
    </row>
    <row r="11" spans="1:4" ht="15.6">
      <c r="A11" s="55">
        <v>181000</v>
      </c>
      <c r="B11" s="684" t="s">
        <v>668</v>
      </c>
      <c r="C11" s="1021"/>
      <c r="D11" s="1031"/>
    </row>
    <row r="12" spans="1:4" ht="15.6">
      <c r="A12" s="685"/>
      <c r="B12" s="686"/>
      <c r="C12" s="1018"/>
      <c r="D12" s="1029"/>
    </row>
    <row r="13" spans="1:4" ht="15.6">
      <c r="A13" s="57"/>
      <c r="B13" s="676"/>
      <c r="C13" s="1016"/>
      <c r="D13" s="1029"/>
    </row>
    <row r="14" spans="1:4" ht="15.6">
      <c r="A14" s="57"/>
      <c r="B14" s="676"/>
      <c r="C14" s="1023"/>
      <c r="D14" s="1029"/>
    </row>
    <row r="15" spans="1:4" ht="15.6">
      <c r="A15" s="57"/>
      <c r="B15" s="634"/>
      <c r="C15" s="1018"/>
      <c r="D15" s="1029"/>
    </row>
    <row r="16" spans="1:4" ht="15.6">
      <c r="A16" s="57"/>
      <c r="B16" s="634"/>
      <c r="C16" s="1018"/>
      <c r="D16" s="1029"/>
    </row>
    <row r="17" spans="1:4" ht="15.6">
      <c r="A17" s="57"/>
      <c r="B17" s="634"/>
      <c r="C17" s="1018"/>
      <c r="D17" s="1029"/>
    </row>
    <row r="18" spans="1:4" ht="15.6">
      <c r="A18" s="57"/>
      <c r="B18" s="634" t="s">
        <v>669</v>
      </c>
      <c r="C18" s="1018">
        <f>SUM(C11:C17)</f>
        <v>0</v>
      </c>
      <c r="D18" s="1029">
        <f>SUM(D11:D17)</f>
        <v>0</v>
      </c>
    </row>
    <row r="19" spans="1:4" ht="15.6">
      <c r="A19" s="665">
        <v>182000</v>
      </c>
      <c r="B19" s="640" t="s">
        <v>670</v>
      </c>
      <c r="C19" s="1014"/>
      <c r="D19" s="1028"/>
    </row>
    <row r="20" spans="1:4" ht="15.6">
      <c r="A20" s="661"/>
      <c r="B20" s="634"/>
      <c r="C20" s="1018"/>
      <c r="D20" s="1029"/>
    </row>
    <row r="21" spans="1:4" ht="15.6">
      <c r="A21" s="662"/>
      <c r="B21" s="634"/>
      <c r="C21" s="1018"/>
      <c r="D21" s="1029"/>
    </row>
    <row r="22" spans="1:4" ht="15.6">
      <c r="A22" s="661"/>
      <c r="B22" s="634"/>
      <c r="C22" s="1018"/>
      <c r="D22" s="1029"/>
    </row>
    <row r="23" spans="1:4" ht="15.6">
      <c r="A23" s="59"/>
      <c r="B23" s="60"/>
      <c r="C23" s="1019"/>
      <c r="D23" s="1030"/>
    </row>
    <row r="24" spans="1:4" ht="15.6">
      <c r="A24" s="661"/>
      <c r="B24" s="634"/>
      <c r="C24" s="1018"/>
      <c r="D24" s="1029"/>
    </row>
    <row r="25" spans="1:4" ht="15.6">
      <c r="A25" s="639"/>
      <c r="B25" s="640"/>
      <c r="C25" s="1024"/>
      <c r="D25" s="1028"/>
    </row>
    <row r="26" spans="1:4" ht="15.6">
      <c r="A26" s="641"/>
      <c r="B26" s="60"/>
      <c r="C26" s="1023"/>
      <c r="D26" s="1030"/>
    </row>
    <row r="27" spans="1:4" ht="15.6">
      <c r="A27" s="59"/>
      <c r="B27" s="60" t="s">
        <v>671</v>
      </c>
      <c r="C27" s="1018">
        <f>SUM(C19:C26)</f>
        <v>0</v>
      </c>
      <c r="D27" s="1029">
        <f>SUM(D19:D26)</f>
        <v>0</v>
      </c>
    </row>
    <row r="28" spans="1:4" ht="15.6">
      <c r="A28" s="677"/>
      <c r="B28" s="678"/>
      <c r="C28" s="1024"/>
      <c r="D28" s="1028"/>
    </row>
    <row r="29" spans="1:4" ht="15.6">
      <c r="A29" s="663">
        <v>184000</v>
      </c>
      <c r="B29" s="65" t="s">
        <v>672</v>
      </c>
      <c r="C29" s="1021"/>
      <c r="D29" s="1031"/>
    </row>
    <row r="30" spans="1:4" ht="15.6">
      <c r="A30" s="57"/>
      <c r="B30" s="634"/>
      <c r="C30" s="1016"/>
      <c r="D30" s="1029"/>
    </row>
    <row r="31" spans="1:4" ht="15.6">
      <c r="A31" s="633"/>
      <c r="B31" s="634"/>
      <c r="C31" s="1018"/>
      <c r="D31" s="1029"/>
    </row>
    <row r="32" spans="1:4" ht="15.6">
      <c r="A32" s="667"/>
      <c r="B32" s="60"/>
      <c r="C32" s="1019"/>
      <c r="D32" s="1030"/>
    </row>
    <row r="33" spans="1:4" ht="15.6">
      <c r="A33" s="667"/>
      <c r="B33" s="699" t="s">
        <v>673</v>
      </c>
      <c r="C33" s="1018">
        <f>SUM(C29:C32)</f>
        <v>0</v>
      </c>
      <c r="D33" s="1029">
        <f>SUM(D29:D32)</f>
        <v>0</v>
      </c>
    </row>
    <row r="34" spans="1:4" ht="15.6">
      <c r="A34" s="667"/>
      <c r="B34" s="60"/>
      <c r="C34" s="1019"/>
      <c r="D34" s="1030"/>
    </row>
    <row r="35" spans="1:4" ht="15.6">
      <c r="A35" s="663">
        <v>186000</v>
      </c>
      <c r="B35" s="65" t="s">
        <v>674</v>
      </c>
      <c r="C35" s="1021"/>
      <c r="D35" s="1031"/>
    </row>
    <row r="36" spans="1:4" ht="15.6">
      <c r="A36" s="59"/>
      <c r="B36" s="60"/>
      <c r="C36" s="1023"/>
      <c r="D36" s="1030"/>
    </row>
    <row r="37" spans="1:4" ht="15.6">
      <c r="A37" s="636"/>
      <c r="B37" s="634"/>
      <c r="C37" s="1018"/>
      <c r="D37" s="1029"/>
    </row>
    <row r="38" spans="1:4" ht="15.6">
      <c r="A38" s="66"/>
      <c r="B38" s="60"/>
      <c r="C38" s="1019"/>
      <c r="D38" s="1030"/>
    </row>
    <row r="39" spans="1:4" ht="15.6">
      <c r="A39" s="661"/>
      <c r="B39" s="634"/>
      <c r="C39" s="1018"/>
      <c r="D39" s="1029"/>
    </row>
    <row r="40" spans="1:4" ht="15.6">
      <c r="A40" s="59"/>
      <c r="B40" s="60"/>
      <c r="C40" s="1019"/>
      <c r="D40" s="1030"/>
    </row>
    <row r="41" spans="1:4" ht="15.6">
      <c r="A41" s="59"/>
      <c r="B41" s="60"/>
      <c r="C41" s="1019"/>
      <c r="D41" s="1030"/>
    </row>
    <row r="42" spans="1:4" ht="15.6">
      <c r="A42" s="661"/>
      <c r="B42" s="634"/>
      <c r="C42" s="1018"/>
      <c r="D42" s="1029"/>
    </row>
    <row r="43" spans="1:4" ht="15.6">
      <c r="A43" s="662"/>
      <c r="B43" s="634"/>
      <c r="C43" s="1016"/>
      <c r="D43" s="1029"/>
    </row>
    <row r="44" spans="1:4" ht="15.6">
      <c r="A44" s="633"/>
      <c r="B44" s="634"/>
      <c r="C44" s="1018"/>
      <c r="D44" s="1029"/>
    </row>
    <row r="45" spans="1:4" ht="15.6">
      <c r="A45" s="661"/>
      <c r="B45" s="634"/>
      <c r="C45" s="1018"/>
      <c r="D45" s="1029"/>
    </row>
    <row r="46" spans="1:4" ht="15.6">
      <c r="A46" s="66"/>
      <c r="B46" s="672"/>
      <c r="C46" s="1023"/>
      <c r="D46" s="1030"/>
    </row>
    <row r="47" spans="1:4" ht="15.6">
      <c r="A47" s="662"/>
      <c r="B47" s="646"/>
      <c r="C47" s="1018"/>
      <c r="D47" s="1029"/>
    </row>
    <row r="48" spans="1:4" ht="15.6">
      <c r="A48" s="662"/>
      <c r="B48" s="646"/>
      <c r="C48" s="1018"/>
      <c r="D48" s="1029"/>
    </row>
    <row r="49" spans="1:4" ht="15.6">
      <c r="A49" s="635"/>
      <c r="B49" s="634"/>
      <c r="C49" s="1018"/>
      <c r="D49" s="1029"/>
    </row>
    <row r="50" spans="1:4" ht="15.6">
      <c r="A50" s="661"/>
      <c r="B50" s="634"/>
      <c r="C50" s="1018"/>
      <c r="D50" s="1029"/>
    </row>
    <row r="51" spans="1:4" ht="15.6">
      <c r="A51" s="59"/>
      <c r="B51" s="60" t="s">
        <v>675</v>
      </c>
      <c r="C51" s="1018">
        <f>SUM(C35:C50)</f>
        <v>0</v>
      </c>
      <c r="D51" s="1029">
        <f>SUM(D35:D50)</f>
        <v>0</v>
      </c>
    </row>
    <row r="52" spans="1:4" ht="15.6">
      <c r="A52" s="66"/>
      <c r="B52" s="60"/>
      <c r="C52" s="1019"/>
      <c r="D52" s="1030"/>
    </row>
    <row r="53" spans="1:4" ht="15.6">
      <c r="A53" s="690"/>
      <c r="B53" s="647"/>
      <c r="C53" s="1019"/>
      <c r="D53" s="1030"/>
    </row>
    <row r="54" spans="1:4" ht="16.2" thickBot="1">
      <c r="A54" s="59" t="s">
        <v>676</v>
      </c>
      <c r="B54" s="672"/>
      <c r="C54" s="1025">
        <f>C18+C27+C33+C51</f>
        <v>0</v>
      </c>
      <c r="D54" s="1026">
        <f>D18+D27+D33+D51</f>
        <v>0</v>
      </c>
    </row>
    <row r="55" spans="1:4" ht="16.2" thickTop="1">
      <c r="A55" s="662"/>
      <c r="B55" s="634"/>
      <c r="C55" s="1018"/>
      <c r="D55" s="1029"/>
    </row>
    <row r="56" spans="1:4" ht="15.6">
      <c r="A56" s="64"/>
      <c r="B56" s="65"/>
      <c r="C56" s="1027"/>
      <c r="D56" s="1031"/>
    </row>
    <row r="57" spans="1:4" ht="15.6">
      <c r="A57" s="637"/>
      <c r="B57" s="60"/>
      <c r="C57" s="1023"/>
      <c r="D57" s="1020"/>
    </row>
    <row r="58" spans="1:4" ht="15.6">
      <c r="A58" s="636"/>
      <c r="B58" s="634"/>
      <c r="C58" s="1016"/>
      <c r="D58" s="1017"/>
    </row>
    <row r="59" spans="1:4" ht="15.6">
      <c r="A59" s="637"/>
      <c r="B59" s="60"/>
      <c r="C59" s="1023"/>
      <c r="D59" s="1020"/>
    </row>
    <row r="60" spans="1:4" ht="15.6">
      <c r="A60" s="700" t="s">
        <v>677</v>
      </c>
      <c r="B60" s="653"/>
      <c r="C60" s="785"/>
      <c r="D60" s="785"/>
    </row>
    <row r="61" spans="1:4" ht="15.6">
      <c r="A61" s="652" t="s">
        <v>678</v>
      </c>
      <c r="B61" s="693"/>
      <c r="C61" s="785"/>
      <c r="D61" s="785"/>
    </row>
    <row r="62" spans="1:4">
      <c r="A62" s="197"/>
      <c r="B62" s="197"/>
      <c r="C62" s="786"/>
      <c r="D62" s="786"/>
    </row>
    <row r="63" spans="1:4" ht="15.6">
      <c r="A63" s="90"/>
      <c r="B63" s="90"/>
      <c r="C63" s="776"/>
      <c r="D63" s="776"/>
    </row>
    <row r="64" spans="1:4" ht="15.6">
      <c r="A64" s="90"/>
      <c r="B64" s="90"/>
      <c r="C64" s="776"/>
      <c r="D64" s="776"/>
    </row>
    <row r="65" spans="1:4">
      <c r="A65" s="91"/>
      <c r="B65" s="91"/>
      <c r="C65" s="787"/>
      <c r="D65" s="787"/>
    </row>
    <row r="66" spans="1:4">
      <c r="A66" s="91"/>
      <c r="B66" s="91"/>
      <c r="C66" s="787"/>
      <c r="D66" s="787"/>
    </row>
    <row r="67" spans="1:4">
      <c r="A67" s="91"/>
      <c r="B67" s="91"/>
      <c r="C67" s="787"/>
      <c r="D67" s="787"/>
    </row>
    <row r="68" spans="1:4">
      <c r="A68" s="91"/>
      <c r="B68" s="91"/>
      <c r="C68" s="787"/>
      <c r="D68" s="787"/>
    </row>
    <row r="69" spans="1:4">
      <c r="A69" s="91"/>
      <c r="B69" s="91"/>
      <c r="C69" s="787"/>
      <c r="D69" s="787"/>
    </row>
    <row r="70" spans="1:4">
      <c r="A70" s="91"/>
      <c r="B70" s="91"/>
      <c r="C70" s="787"/>
      <c r="D70" s="787"/>
    </row>
    <row r="71" spans="1:4">
      <c r="A71" s="91"/>
      <c r="B71" s="91"/>
      <c r="C71" s="787"/>
      <c r="D71" s="787"/>
    </row>
    <row r="72" spans="1:4">
      <c r="A72" s="91"/>
      <c r="B72" s="91"/>
      <c r="C72" s="787"/>
      <c r="D72" s="787"/>
    </row>
    <row r="73" spans="1:4">
      <c r="A73" s="91"/>
      <c r="B73" s="91"/>
      <c r="C73" s="787"/>
      <c r="D73" s="787"/>
    </row>
    <row r="74" spans="1:4">
      <c r="A74" s="91"/>
      <c r="B74" s="91"/>
      <c r="C74" s="787"/>
      <c r="D74" s="787"/>
    </row>
    <row r="75" spans="1:4">
      <c r="A75" s="91"/>
      <c r="B75" s="91"/>
      <c r="C75" s="787"/>
      <c r="D75" s="787"/>
    </row>
    <row r="76" spans="1:4">
      <c r="A76" s="91"/>
      <c r="B76" s="91"/>
      <c r="C76" s="787"/>
      <c r="D76" s="787"/>
    </row>
    <row r="77" spans="1:4">
      <c r="A77" s="91"/>
      <c r="B77" s="91"/>
      <c r="C77" s="787"/>
      <c r="D77" s="787"/>
    </row>
    <row r="78" spans="1:4">
      <c r="A78" s="91"/>
      <c r="B78" s="91"/>
      <c r="C78" s="787"/>
      <c r="D78" s="787"/>
    </row>
    <row r="79" spans="1:4">
      <c r="A79" s="91"/>
      <c r="B79" s="91"/>
      <c r="C79" s="787"/>
      <c r="D79" s="787"/>
    </row>
    <row r="80" spans="1:4">
      <c r="A80" s="91"/>
      <c r="B80" s="91"/>
      <c r="C80" s="787"/>
      <c r="D80" s="787"/>
    </row>
    <row r="81" spans="1:4">
      <c r="A81" s="91"/>
      <c r="B81" s="91"/>
      <c r="C81" s="787"/>
      <c r="D81" s="787"/>
    </row>
    <row r="82" spans="1:4">
      <c r="A82" s="91"/>
      <c r="B82" s="91"/>
      <c r="C82" s="787"/>
      <c r="D82" s="787"/>
    </row>
    <row r="83" spans="1:4">
      <c r="A83" s="91"/>
      <c r="B83" s="91"/>
      <c r="C83" s="787"/>
      <c r="D83" s="787"/>
    </row>
    <row r="84" spans="1:4">
      <c r="A84" s="91"/>
      <c r="B84" s="91"/>
      <c r="C84" s="787"/>
      <c r="D84" s="787"/>
    </row>
    <row r="85" spans="1:4">
      <c r="A85" s="91"/>
      <c r="B85" s="91"/>
      <c r="C85" s="787"/>
      <c r="D85" s="787"/>
    </row>
    <row r="86" spans="1:4">
      <c r="A86" s="91"/>
      <c r="B86" s="91"/>
      <c r="C86" s="787"/>
      <c r="D86" s="787"/>
    </row>
    <row r="87" spans="1:4">
      <c r="A87" s="91"/>
      <c r="B87" s="91"/>
      <c r="C87" s="787"/>
      <c r="D87" s="787"/>
    </row>
    <row r="88" spans="1:4">
      <c r="A88" s="91"/>
      <c r="B88" s="91"/>
      <c r="C88" s="787"/>
      <c r="D88" s="787"/>
    </row>
    <row r="89" spans="1:4">
      <c r="A89" s="91"/>
      <c r="B89" s="91"/>
      <c r="C89" s="787"/>
      <c r="D89" s="787"/>
    </row>
    <row r="90" spans="1:4">
      <c r="A90" s="91"/>
      <c r="B90" s="91"/>
      <c r="C90" s="787"/>
      <c r="D90" s="787"/>
    </row>
    <row r="91" spans="1:4">
      <c r="A91" s="91"/>
      <c r="B91" s="91"/>
      <c r="C91" s="787"/>
      <c r="D91" s="787"/>
    </row>
    <row r="92" spans="1:4">
      <c r="A92" s="91"/>
      <c r="B92" s="91"/>
      <c r="C92" s="787"/>
      <c r="D92" s="787"/>
    </row>
    <row r="93" spans="1:4">
      <c r="A93" s="91"/>
      <c r="B93" s="91"/>
      <c r="C93" s="787"/>
      <c r="D93" s="787"/>
    </row>
    <row r="94" spans="1:4">
      <c r="A94" s="91"/>
      <c r="B94" s="91"/>
      <c r="C94" s="787"/>
      <c r="D94" s="787"/>
    </row>
    <row r="95" spans="1:4">
      <c r="A95" s="91"/>
      <c r="B95" s="91"/>
      <c r="C95" s="787"/>
      <c r="D95" s="787"/>
    </row>
    <row r="96" spans="1:4">
      <c r="A96" s="91"/>
      <c r="B96" s="91"/>
      <c r="C96" s="787"/>
      <c r="D96" s="787"/>
    </row>
    <row r="97" spans="1:4">
      <c r="A97" s="91"/>
      <c r="B97" s="91"/>
      <c r="C97" s="787"/>
      <c r="D97" s="787"/>
    </row>
    <row r="98" spans="1:4">
      <c r="A98" s="91"/>
      <c r="B98" s="91"/>
      <c r="C98" s="787"/>
      <c r="D98" s="787"/>
    </row>
    <row r="99" spans="1:4">
      <c r="A99" s="91"/>
      <c r="B99" s="91"/>
      <c r="C99" s="787"/>
      <c r="D99" s="787"/>
    </row>
    <row r="100" spans="1:4">
      <c r="A100" s="91"/>
      <c r="B100" s="91"/>
      <c r="C100" s="787"/>
      <c r="D100" s="787"/>
    </row>
    <row r="101" spans="1:4">
      <c r="A101" s="91"/>
      <c r="B101" s="91"/>
      <c r="C101" s="787"/>
      <c r="D101" s="787"/>
    </row>
    <row r="102" spans="1:4">
      <c r="A102" s="91"/>
      <c r="B102" s="91"/>
      <c r="C102" s="787"/>
      <c r="D102" s="787"/>
    </row>
    <row r="103" spans="1:4">
      <c r="A103" s="91"/>
      <c r="B103" s="91"/>
      <c r="C103" s="787"/>
      <c r="D103" s="787"/>
    </row>
    <row r="104" spans="1:4">
      <c r="A104" s="91"/>
      <c r="B104" s="91"/>
      <c r="C104" s="787"/>
      <c r="D104" s="787"/>
    </row>
    <row r="105" spans="1:4">
      <c r="A105" s="91"/>
      <c r="B105" s="91"/>
      <c r="C105" s="787"/>
      <c r="D105" s="787"/>
    </row>
    <row r="106" spans="1:4">
      <c r="A106" s="91"/>
      <c r="B106" s="91"/>
      <c r="C106" s="787"/>
      <c r="D106" s="787"/>
    </row>
    <row r="107" spans="1:4">
      <c r="A107" s="91"/>
      <c r="B107" s="91"/>
      <c r="C107" s="787"/>
      <c r="D107" s="787"/>
    </row>
    <row r="108" spans="1:4">
      <c r="A108" s="91"/>
      <c r="B108" s="91"/>
      <c r="C108" s="787"/>
      <c r="D108" s="787"/>
    </row>
    <row r="109" spans="1:4">
      <c r="A109" s="91"/>
      <c r="B109" s="91"/>
      <c r="C109" s="787"/>
      <c r="D109" s="787"/>
    </row>
    <row r="110" spans="1:4">
      <c r="A110" s="91"/>
      <c r="B110" s="91"/>
      <c r="C110" s="787"/>
      <c r="D110" s="787"/>
    </row>
    <row r="111" spans="1:4">
      <c r="A111" s="91"/>
      <c r="B111" s="91"/>
      <c r="C111" s="787"/>
      <c r="D111" s="787"/>
    </row>
    <row r="112" spans="1:4">
      <c r="A112" s="91"/>
      <c r="B112" s="91"/>
      <c r="C112" s="787"/>
      <c r="D112" s="787"/>
    </row>
    <row r="113" spans="1:4">
      <c r="A113" s="91"/>
      <c r="B113" s="91"/>
      <c r="C113" s="787"/>
      <c r="D113" s="787"/>
    </row>
    <row r="114" spans="1:4">
      <c r="A114" s="91"/>
      <c r="B114" s="91"/>
      <c r="C114" s="787"/>
      <c r="D114" s="787"/>
    </row>
    <row r="115" spans="1:4">
      <c r="A115" s="91"/>
      <c r="B115" s="91"/>
      <c r="C115" s="787"/>
      <c r="D115" s="787"/>
    </row>
    <row r="116" spans="1:4">
      <c r="A116" s="91"/>
      <c r="B116" s="91"/>
      <c r="C116" s="787"/>
      <c r="D116" s="787"/>
    </row>
    <row r="117" spans="1:4">
      <c r="A117" s="91"/>
      <c r="B117" s="91"/>
      <c r="C117" s="787"/>
      <c r="D117" s="787"/>
    </row>
    <row r="118" spans="1:4">
      <c r="A118" s="91"/>
      <c r="B118" s="91"/>
      <c r="C118" s="787"/>
      <c r="D118" s="787"/>
    </row>
    <row r="119" spans="1:4">
      <c r="A119" s="91"/>
      <c r="B119" s="91"/>
      <c r="C119" s="787"/>
      <c r="D119" s="787"/>
    </row>
    <row r="120" spans="1:4">
      <c r="A120" s="91"/>
      <c r="B120" s="91"/>
      <c r="C120" s="787"/>
      <c r="D120" s="787"/>
    </row>
    <row r="121" spans="1:4">
      <c r="A121" s="91"/>
      <c r="B121" s="91"/>
      <c r="C121" s="787"/>
      <c r="D121" s="787"/>
    </row>
    <row r="122" spans="1:4">
      <c r="A122" s="91"/>
      <c r="B122" s="91"/>
      <c r="C122" s="787"/>
      <c r="D122" s="787"/>
    </row>
    <row r="123" spans="1:4">
      <c r="A123" s="91"/>
      <c r="B123" s="91"/>
      <c r="C123" s="787"/>
      <c r="D123" s="787"/>
    </row>
    <row r="124" spans="1:4">
      <c r="A124" s="91"/>
      <c r="B124" s="91"/>
      <c r="C124" s="787"/>
      <c r="D124" s="787"/>
    </row>
    <row r="125" spans="1:4">
      <c r="A125" s="91"/>
      <c r="B125" s="91"/>
      <c r="C125" s="787"/>
      <c r="D125" s="787"/>
    </row>
    <row r="126" spans="1:4">
      <c r="A126" s="91"/>
      <c r="B126" s="91"/>
      <c r="C126" s="787"/>
      <c r="D126" s="787"/>
    </row>
    <row r="127" spans="1:4">
      <c r="A127" s="91"/>
      <c r="B127" s="91"/>
      <c r="C127" s="787"/>
      <c r="D127" s="787"/>
    </row>
    <row r="128" spans="1:4">
      <c r="A128" s="91"/>
      <c r="B128" s="91"/>
      <c r="C128" s="787"/>
      <c r="D128" s="787"/>
    </row>
    <row r="129" spans="1:4">
      <c r="A129" s="91"/>
      <c r="B129" s="91"/>
      <c r="C129" s="787"/>
      <c r="D129" s="787"/>
    </row>
    <row r="130" spans="1:4">
      <c r="A130" s="91"/>
      <c r="B130" s="91"/>
      <c r="C130" s="787"/>
      <c r="D130" s="787"/>
    </row>
    <row r="131" spans="1:4">
      <c r="A131" s="91"/>
      <c r="B131" s="91"/>
      <c r="C131" s="787"/>
      <c r="D131" s="787"/>
    </row>
    <row r="132" spans="1:4">
      <c r="A132" s="91"/>
      <c r="B132" s="91"/>
      <c r="C132" s="787"/>
      <c r="D132" s="787"/>
    </row>
    <row r="133" spans="1:4">
      <c r="A133" s="91"/>
      <c r="B133" s="91"/>
      <c r="C133" s="787"/>
      <c r="D133" s="787"/>
    </row>
    <row r="134" spans="1:4">
      <c r="A134" s="91"/>
      <c r="B134" s="91"/>
      <c r="C134" s="787"/>
      <c r="D134" s="787"/>
    </row>
    <row r="135" spans="1:4">
      <c r="A135" s="91"/>
      <c r="B135" s="91"/>
      <c r="C135" s="787"/>
      <c r="D135" s="787"/>
    </row>
    <row r="136" spans="1:4">
      <c r="A136" s="91"/>
      <c r="B136" s="91"/>
      <c r="C136" s="787"/>
      <c r="D136" s="787"/>
    </row>
    <row r="137" spans="1:4">
      <c r="A137" s="91"/>
      <c r="B137" s="91"/>
      <c r="C137" s="787"/>
      <c r="D137" s="787"/>
    </row>
    <row r="138" spans="1:4">
      <c r="A138" s="91"/>
      <c r="B138" s="91"/>
      <c r="C138" s="787"/>
      <c r="D138" s="787"/>
    </row>
    <row r="139" spans="1:4">
      <c r="A139" s="91"/>
      <c r="B139" s="91"/>
      <c r="C139" s="787"/>
      <c r="D139" s="787"/>
    </row>
    <row r="140" spans="1:4">
      <c r="A140" s="91"/>
      <c r="B140" s="91"/>
      <c r="C140" s="787"/>
      <c r="D140" s="787"/>
    </row>
    <row r="141" spans="1:4">
      <c r="A141" s="91"/>
      <c r="B141" s="91"/>
      <c r="C141" s="787"/>
      <c r="D141" s="787"/>
    </row>
    <row r="142" spans="1:4">
      <c r="A142" s="91"/>
      <c r="B142" s="91"/>
      <c r="C142" s="787"/>
      <c r="D142" s="787"/>
    </row>
    <row r="143" spans="1:4">
      <c r="A143" s="91"/>
      <c r="B143" s="91"/>
      <c r="C143" s="787"/>
      <c r="D143" s="787"/>
    </row>
    <row r="144" spans="1:4">
      <c r="A144" s="91"/>
      <c r="B144" s="91"/>
      <c r="C144" s="787"/>
      <c r="D144" s="787"/>
    </row>
    <row r="145" spans="1:4">
      <c r="A145" s="91"/>
      <c r="B145" s="91"/>
      <c r="C145" s="787"/>
      <c r="D145" s="787"/>
    </row>
    <row r="146" spans="1:4">
      <c r="A146" s="91"/>
      <c r="B146" s="91"/>
      <c r="C146" s="787"/>
      <c r="D146" s="787"/>
    </row>
    <row r="147" spans="1:4">
      <c r="A147" s="91"/>
      <c r="B147" s="91"/>
      <c r="C147" s="787"/>
      <c r="D147" s="787"/>
    </row>
    <row r="148" spans="1:4">
      <c r="A148" s="91"/>
      <c r="B148" s="91"/>
      <c r="C148" s="787"/>
      <c r="D148" s="787"/>
    </row>
    <row r="149" spans="1:4">
      <c r="A149" s="91"/>
      <c r="B149" s="91"/>
      <c r="C149" s="787"/>
      <c r="D149" s="787"/>
    </row>
    <row r="150" spans="1:4">
      <c r="A150" s="91"/>
      <c r="B150" s="91"/>
      <c r="C150" s="787"/>
      <c r="D150" s="787"/>
    </row>
    <row r="151" spans="1:4">
      <c r="A151" s="91"/>
      <c r="B151" s="91"/>
      <c r="C151" s="787"/>
      <c r="D151" s="787"/>
    </row>
    <row r="152" spans="1:4">
      <c r="A152" s="91"/>
      <c r="B152" s="91"/>
      <c r="C152" s="787"/>
      <c r="D152" s="787"/>
    </row>
    <row r="153" spans="1:4">
      <c r="A153" s="91"/>
      <c r="B153" s="91"/>
      <c r="C153" s="787"/>
      <c r="D153" s="787"/>
    </row>
    <row r="154" spans="1:4">
      <c r="A154" s="91"/>
      <c r="B154" s="91"/>
      <c r="C154" s="787"/>
      <c r="D154" s="787"/>
    </row>
    <row r="155" spans="1:4">
      <c r="A155" s="91"/>
      <c r="B155" s="91"/>
      <c r="C155" s="787"/>
      <c r="D155" s="787"/>
    </row>
    <row r="156" spans="1:4">
      <c r="A156" s="91"/>
      <c r="B156" s="91"/>
      <c r="C156" s="787"/>
      <c r="D156" s="787"/>
    </row>
    <row r="157" spans="1:4">
      <c r="A157" s="91"/>
      <c r="B157" s="91"/>
      <c r="C157" s="787"/>
      <c r="D157" s="787"/>
    </row>
    <row r="158" spans="1:4">
      <c r="A158" s="91"/>
      <c r="B158" s="91"/>
      <c r="C158" s="787"/>
      <c r="D158" s="787"/>
    </row>
    <row r="159" spans="1:4">
      <c r="A159" s="91"/>
      <c r="B159" s="91"/>
      <c r="C159" s="787"/>
      <c r="D159" s="787"/>
    </row>
    <row r="160" spans="1:4">
      <c r="A160" s="91"/>
      <c r="B160" s="91"/>
      <c r="C160" s="787"/>
      <c r="D160" s="787"/>
    </row>
    <row r="161" spans="1:4">
      <c r="A161" s="91"/>
      <c r="B161" s="91"/>
      <c r="C161" s="787"/>
      <c r="D161" s="787"/>
    </row>
    <row r="162" spans="1:4">
      <c r="A162" s="91"/>
      <c r="B162" s="91"/>
      <c r="C162" s="787"/>
      <c r="D162" s="787"/>
    </row>
    <row r="163" spans="1:4">
      <c r="A163" s="91"/>
      <c r="B163" s="91"/>
      <c r="C163" s="787"/>
      <c r="D163" s="787"/>
    </row>
    <row r="164" spans="1:4">
      <c r="A164" s="91"/>
      <c r="B164" s="91"/>
      <c r="C164" s="787"/>
      <c r="D164" s="787"/>
    </row>
    <row r="165" spans="1:4">
      <c r="A165" s="91"/>
      <c r="B165" s="91"/>
      <c r="C165" s="787"/>
      <c r="D165" s="787"/>
    </row>
    <row r="166" spans="1:4">
      <c r="A166" s="91"/>
      <c r="B166" s="91"/>
      <c r="C166" s="787"/>
      <c r="D166" s="787"/>
    </row>
    <row r="167" spans="1:4">
      <c r="A167" s="91"/>
      <c r="B167" s="91"/>
      <c r="C167" s="787"/>
      <c r="D167" s="787"/>
    </row>
    <row r="168" spans="1:4">
      <c r="A168" s="91"/>
      <c r="B168" s="91"/>
      <c r="C168" s="787"/>
      <c r="D168" s="787"/>
    </row>
    <row r="169" spans="1:4">
      <c r="A169" s="91"/>
      <c r="B169" s="91"/>
      <c r="C169" s="787"/>
      <c r="D169" s="787"/>
    </row>
  </sheetData>
  <phoneticPr fontId="0" type="noConversion"/>
  <pageMargins left="0.5" right="0.5" top="0" bottom="0" header="0.5" footer="0.5"/>
  <pageSetup paperSize="5" scale="98"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9"/>
  <sheetViews>
    <sheetView workbookViewId="0">
      <selection activeCell="A61" sqref="A61"/>
    </sheetView>
  </sheetViews>
  <sheetFormatPr defaultRowHeight="15"/>
  <sheetData>
    <row r="13" spans="1:8" ht="20.399999999999999">
      <c r="A13" s="1358" t="s">
        <v>899</v>
      </c>
      <c r="B13" s="1358"/>
      <c r="C13" s="1358"/>
      <c r="D13" s="1358"/>
      <c r="E13" s="1358"/>
      <c r="F13" s="1358"/>
      <c r="G13" s="1358"/>
      <c r="H13" s="1358"/>
    </row>
    <row r="16" spans="1:8" ht="17.399999999999999">
      <c r="A16" s="1315">
        <v>6000</v>
      </c>
      <c r="B16" s="1315"/>
      <c r="C16" s="1315"/>
      <c r="D16" s="1315"/>
      <c r="E16" s="1315"/>
      <c r="F16" s="1315"/>
      <c r="G16" s="1315"/>
      <c r="H16" s="1315"/>
    </row>
    <row r="18" spans="1:8" ht="17.399999999999999">
      <c r="A18" s="1315"/>
      <c r="B18" s="1315"/>
      <c r="C18" s="1315"/>
      <c r="D18" s="1315"/>
      <c r="E18" s="1315"/>
      <c r="F18" s="1315"/>
      <c r="G18" s="1315"/>
      <c r="H18" s="1315"/>
    </row>
    <row r="20" spans="1:8" ht="17.399999999999999">
      <c r="A20" s="1315"/>
      <c r="B20" s="1315"/>
      <c r="C20" s="1315"/>
      <c r="D20" s="1315"/>
      <c r="E20" s="1315"/>
      <c r="F20" s="1315"/>
      <c r="G20" s="1315"/>
      <c r="H20" s="1315"/>
    </row>
    <row r="21" spans="1:8" ht="17.399999999999999">
      <c r="A21" s="1315"/>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900</v>
      </c>
      <c r="B58" s="1327"/>
      <c r="C58" s="1327"/>
      <c r="D58" s="1327"/>
      <c r="E58" s="1327"/>
      <c r="F58" s="1327"/>
      <c r="G58" s="1327"/>
      <c r="H58" s="1327"/>
    </row>
    <row r="59" spans="1:8">
      <c r="A59" s="774"/>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0"/>
  <sheetViews>
    <sheetView topLeftCell="A30" workbookViewId="0">
      <selection activeCell="B49" sqref="B49"/>
    </sheetView>
  </sheetViews>
  <sheetFormatPr defaultRowHeight="15"/>
  <cols>
    <col min="1" max="1" width="24.453125" customWidth="1"/>
    <col min="2" max="2" width="38.1796875" customWidth="1"/>
    <col min="3" max="3" width="13.81640625" customWidth="1"/>
  </cols>
  <sheetData>
    <row r="1" spans="1:3" ht="19.95" customHeight="1">
      <c r="A1" s="1335" t="s">
        <v>842</v>
      </c>
      <c r="B1" s="1335"/>
      <c r="C1" s="1335"/>
    </row>
    <row r="2" spans="1:3" ht="7.95" customHeight="1" thickBot="1">
      <c r="A2" s="29"/>
    </row>
    <row r="3" spans="1:3" ht="18" customHeight="1">
      <c r="A3" s="1140"/>
      <c r="B3" s="1142" t="s">
        <v>815</v>
      </c>
      <c r="C3" s="1332" t="s">
        <v>817</v>
      </c>
    </row>
    <row r="4" spans="1:3" ht="18" customHeight="1" thickBot="1">
      <c r="A4" s="1141" t="s">
        <v>814</v>
      </c>
      <c r="B4" s="1143" t="s">
        <v>816</v>
      </c>
      <c r="C4" s="1333"/>
    </row>
    <row r="5" spans="1:3" ht="18" customHeight="1" thickTop="1" thickBot="1">
      <c r="A5" s="1144" t="s">
        <v>818</v>
      </c>
      <c r="B5" s="1145"/>
      <c r="C5" s="1145"/>
    </row>
    <row r="6" spans="1:3" ht="18" customHeight="1" thickBot="1">
      <c r="A6" s="1144" t="s">
        <v>819</v>
      </c>
      <c r="B6" s="1145"/>
      <c r="C6" s="1145"/>
    </row>
    <row r="7" spans="1:3" ht="18" customHeight="1" thickBot="1">
      <c r="A7" s="1144" t="s">
        <v>819</v>
      </c>
      <c r="B7" s="1145"/>
      <c r="C7" s="1145"/>
    </row>
    <row r="8" spans="1:3" ht="18" customHeight="1" thickBot="1">
      <c r="A8" s="1144" t="s">
        <v>820</v>
      </c>
      <c r="B8" s="1145"/>
      <c r="C8" s="1145"/>
    </row>
    <row r="9" spans="1:3" ht="16.2" thickBot="1">
      <c r="A9" s="1144" t="s">
        <v>821</v>
      </c>
      <c r="B9" s="1145"/>
      <c r="C9" s="1145"/>
    </row>
    <row r="10" spans="1:3" ht="18" customHeight="1" thickBot="1">
      <c r="A10" s="1144" t="s">
        <v>822</v>
      </c>
      <c r="B10" s="1145"/>
      <c r="C10" s="1145"/>
    </row>
    <row r="11" spans="1:3" ht="18" customHeight="1" thickBot="1">
      <c r="A11" s="1144" t="s">
        <v>823</v>
      </c>
      <c r="B11" s="1145"/>
      <c r="C11" s="1145"/>
    </row>
    <row r="12" spans="1:3" ht="18" customHeight="1" thickBot="1">
      <c r="A12" s="1144" t="s">
        <v>824</v>
      </c>
      <c r="B12" s="1145"/>
      <c r="C12" s="1145"/>
    </row>
    <row r="13" spans="1:3" ht="16.2" thickBot="1">
      <c r="A13" s="1144" t="s">
        <v>825</v>
      </c>
      <c r="B13" s="1145"/>
      <c r="C13" s="1145"/>
    </row>
    <row r="14" spans="1:3" ht="18" customHeight="1" thickBot="1">
      <c r="A14" s="1144" t="s">
        <v>826</v>
      </c>
      <c r="B14" s="1145"/>
      <c r="C14" s="1145"/>
    </row>
    <row r="15" spans="1:3" ht="18" customHeight="1" thickBot="1">
      <c r="A15" s="1144" t="s">
        <v>826</v>
      </c>
      <c r="B15" s="1145"/>
      <c r="C15" s="1145"/>
    </row>
    <row r="16" spans="1:3" ht="18" customHeight="1" thickBot="1">
      <c r="A16" s="1144" t="s">
        <v>827</v>
      </c>
      <c r="B16" s="1145"/>
      <c r="C16" s="1145"/>
    </row>
    <row r="17" spans="1:3" ht="18" customHeight="1" thickBot="1">
      <c r="A17" s="1144" t="s">
        <v>828</v>
      </c>
      <c r="B17" s="1145"/>
      <c r="C17" s="1145"/>
    </row>
    <row r="18" spans="1:3" ht="16.2" thickBot="1">
      <c r="A18" s="1144" t="s">
        <v>829</v>
      </c>
      <c r="B18" s="1145"/>
      <c r="C18" s="1145"/>
    </row>
    <row r="19" spans="1:3" ht="18" customHeight="1" thickBot="1">
      <c r="A19" s="1144" t="s">
        <v>830</v>
      </c>
      <c r="B19" s="1145"/>
      <c r="C19" s="1145"/>
    </row>
    <row r="20" spans="1:3" ht="18" customHeight="1" thickBot="1">
      <c r="A20" s="1144" t="s">
        <v>831</v>
      </c>
      <c r="B20" s="1145"/>
      <c r="C20" s="1145"/>
    </row>
    <row r="21" spans="1:3" ht="18" customHeight="1" thickBot="1">
      <c r="A21" s="1144" t="s">
        <v>832</v>
      </c>
      <c r="B21" s="1145"/>
      <c r="C21" s="1145"/>
    </row>
    <row r="22" spans="1:3" ht="18" customHeight="1" thickBot="1">
      <c r="A22" s="1144" t="s">
        <v>833</v>
      </c>
      <c r="B22" s="1145"/>
      <c r="C22" s="1145"/>
    </row>
    <row r="23" spans="1:3" ht="18" customHeight="1" thickBot="1">
      <c r="A23" s="1144" t="s">
        <v>834</v>
      </c>
      <c r="B23" s="1145"/>
      <c r="C23" s="1145"/>
    </row>
    <row r="24" spans="1:3" ht="31.2" customHeight="1" thickBot="1">
      <c r="A24" s="1146"/>
      <c r="B24" s="1147"/>
      <c r="C24" s="1147"/>
    </row>
    <row r="25" spans="1:3" ht="36" customHeight="1">
      <c r="A25" s="1148"/>
      <c r="B25" s="1332" t="s">
        <v>835</v>
      </c>
      <c r="C25" s="1332" t="s">
        <v>817</v>
      </c>
    </row>
    <row r="26" spans="1:3" ht="16.2" hidden="1" thickBot="1">
      <c r="A26" s="1141" t="s">
        <v>814</v>
      </c>
      <c r="B26" s="1333"/>
      <c r="C26" s="1333"/>
    </row>
    <row r="27" spans="1:3" ht="16.2" thickBot="1">
      <c r="A27" s="1144" t="s">
        <v>769</v>
      </c>
      <c r="B27" s="1145" t="s">
        <v>1004</v>
      </c>
      <c r="C27" s="1267">
        <v>43100</v>
      </c>
    </row>
    <row r="28" spans="1:3" ht="18" customHeight="1" thickBot="1">
      <c r="A28" s="1144" t="s">
        <v>836</v>
      </c>
      <c r="B28" s="1145" t="s">
        <v>1005</v>
      </c>
      <c r="C28" s="1267">
        <v>42369</v>
      </c>
    </row>
    <row r="29" spans="1:3" ht="18" customHeight="1" thickBot="1">
      <c r="A29" s="1144"/>
      <c r="B29" s="1145" t="s">
        <v>1006</v>
      </c>
      <c r="C29" s="1267">
        <v>42369</v>
      </c>
    </row>
    <row r="30" spans="1:3" ht="18" customHeight="1" thickBot="1">
      <c r="A30" s="1144"/>
      <c r="B30" s="1145" t="s">
        <v>1007</v>
      </c>
      <c r="C30" s="1267">
        <v>42369</v>
      </c>
    </row>
    <row r="31" spans="1:3" ht="18" customHeight="1" thickBot="1">
      <c r="A31" s="1144"/>
      <c r="B31" s="1145" t="s">
        <v>1009</v>
      </c>
      <c r="C31" s="1267">
        <v>42369</v>
      </c>
    </row>
    <row r="32" spans="1:3" ht="18" customHeight="1" thickBot="1">
      <c r="A32" s="1144"/>
      <c r="B32" s="1145" t="s">
        <v>1008</v>
      </c>
      <c r="C32" s="1267">
        <v>43100</v>
      </c>
    </row>
    <row r="33" spans="1:3" ht="18" customHeight="1" thickBot="1">
      <c r="A33" s="1144"/>
      <c r="B33" s="1145" t="s">
        <v>1010</v>
      </c>
      <c r="C33" s="1267">
        <v>43100</v>
      </c>
    </row>
    <row r="34" spans="1:3" ht="18" customHeight="1" thickBot="1">
      <c r="A34" s="1144"/>
      <c r="B34" s="1145" t="s">
        <v>1011</v>
      </c>
      <c r="C34" s="1267">
        <v>43100</v>
      </c>
    </row>
    <row r="35" spans="1:3" ht="18" customHeight="1" thickBot="1">
      <c r="A35" s="1144"/>
      <c r="B35" s="1145" t="s">
        <v>1012</v>
      </c>
      <c r="C35" s="1267">
        <v>43100</v>
      </c>
    </row>
    <row r="36" spans="1:3" ht="16.2" thickBot="1">
      <c r="A36" s="1144"/>
      <c r="B36" s="1145"/>
      <c r="C36" s="1145"/>
    </row>
    <row r="37" spans="1:3" ht="18" customHeight="1" thickBot="1">
      <c r="A37" s="1144"/>
      <c r="B37" s="1145"/>
      <c r="C37" s="1145"/>
    </row>
    <row r="38" spans="1:3" ht="18" customHeight="1" thickBot="1">
      <c r="A38" s="1144" t="s">
        <v>837</v>
      </c>
      <c r="B38" s="1145"/>
      <c r="C38" s="1145"/>
    </row>
    <row r="39" spans="1:3" ht="18" customHeight="1" thickBot="1">
      <c r="A39" s="1144" t="s">
        <v>832</v>
      </c>
      <c r="B39" s="1145"/>
      <c r="C39" s="1145"/>
    </row>
    <row r="40" spans="1:3" ht="16.2" thickBot="1">
      <c r="A40" s="1144" t="s">
        <v>821</v>
      </c>
      <c r="B40" s="1145" t="s">
        <v>1013</v>
      </c>
      <c r="C40" s="1145"/>
    </row>
    <row r="41" spans="1:3" ht="18" customHeight="1" thickBot="1">
      <c r="A41" s="1144" t="s">
        <v>838</v>
      </c>
      <c r="B41" s="1145"/>
      <c r="C41" s="1145"/>
    </row>
    <row r="42" spans="1:3" ht="18" customHeight="1" thickBot="1">
      <c r="A42" s="1144" t="s">
        <v>1017</v>
      </c>
      <c r="B42" s="1145" t="s">
        <v>1018</v>
      </c>
      <c r="C42" s="1145"/>
    </row>
    <row r="43" spans="1:3" ht="18" customHeight="1" thickBot="1">
      <c r="A43" s="1144" t="s">
        <v>839</v>
      </c>
      <c r="B43" s="1145" t="s">
        <v>1014</v>
      </c>
      <c r="C43" s="1145"/>
    </row>
    <row r="44" spans="1:3" ht="18" customHeight="1" thickBot="1">
      <c r="A44" s="1144" t="s">
        <v>831</v>
      </c>
      <c r="B44" s="1145"/>
      <c r="C44" s="1145"/>
    </row>
    <row r="45" spans="1:3" ht="18" customHeight="1" thickBot="1">
      <c r="A45" s="1144" t="s">
        <v>840</v>
      </c>
      <c r="B45" s="1145" t="s">
        <v>1015</v>
      </c>
      <c r="C45" s="1145"/>
    </row>
    <row r="46" spans="1:3" ht="18" customHeight="1" thickBot="1">
      <c r="A46" s="1144" t="s">
        <v>830</v>
      </c>
      <c r="B46" s="1145"/>
      <c r="C46" s="1145"/>
    </row>
    <row r="47" spans="1:3" ht="31.2" customHeight="1" thickBot="1">
      <c r="A47" s="1144" t="s">
        <v>1019</v>
      </c>
      <c r="B47" s="1145" t="s">
        <v>1016</v>
      </c>
      <c r="C47" s="1145"/>
    </row>
    <row r="48" spans="1:3" ht="16.2" thickBot="1">
      <c r="A48" s="1144"/>
      <c r="B48" s="1145"/>
      <c r="C48" s="1145"/>
    </row>
    <row r="49" spans="1:3" ht="15.6">
      <c r="A49" s="29"/>
    </row>
    <row r="50" spans="1:3" ht="15.6">
      <c r="A50" s="1334" t="s">
        <v>841</v>
      </c>
      <c r="B50" s="1334"/>
      <c r="C50" s="1334"/>
    </row>
  </sheetData>
  <mergeCells count="5">
    <mergeCell ref="C3:C4"/>
    <mergeCell ref="B25:B26"/>
    <mergeCell ref="C25:C26"/>
    <mergeCell ref="A50:C50"/>
    <mergeCell ref="A1:C1"/>
  </mergeCells>
  <pageMargins left="0.45" right="0.2"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44" activePane="bottomRight" state="frozen"/>
      <selection pane="topRight" activeCell="C1" sqref="C1"/>
      <selection pane="bottomLeft" activeCell="A8" sqref="A8"/>
      <selection pane="bottomRight" activeCell="C4" sqref="C4"/>
    </sheetView>
  </sheetViews>
  <sheetFormatPr defaultColWidth="6.81640625" defaultRowHeight="15"/>
  <cols>
    <col min="1" max="1" width="12.1796875" customWidth="1"/>
    <col min="2" max="2" width="35.54296875" customWidth="1"/>
    <col min="3" max="3" width="15.81640625" style="788" customWidth="1"/>
    <col min="4" max="4" width="23.54296875" style="788" customWidth="1"/>
  </cols>
  <sheetData>
    <row r="1" spans="1:4" ht="16.2" thickBot="1">
      <c r="A1" s="90"/>
      <c r="B1" s="90"/>
      <c r="C1" s="776"/>
      <c r="D1" s="776"/>
    </row>
    <row r="2" spans="1:4" ht="25.5" customHeight="1" thickBot="1">
      <c r="A2" s="610" t="s">
        <v>679</v>
      </c>
      <c r="B2" s="94"/>
      <c r="C2" s="777"/>
      <c r="D2" s="789"/>
    </row>
    <row r="3" spans="1:4" ht="15.6">
      <c r="A3" s="613" t="s">
        <v>183</v>
      </c>
      <c r="B3" s="673" t="s">
        <v>628</v>
      </c>
      <c r="C3" s="794" t="str">
        <f>'Page 33-Non-levied Spec Rev'!C6</f>
        <v>City/Town County of:___________</v>
      </c>
      <c r="D3" s="789"/>
    </row>
    <row r="4" spans="1:4" ht="15.6">
      <c r="A4" s="616" t="s">
        <v>185</v>
      </c>
      <c r="B4" s="674" t="s">
        <v>629</v>
      </c>
      <c r="C4" s="795" t="str">
        <f>'Page 33-Non-levied Spec Rev'!C7</f>
        <v>Fiscal Year: __2015-2016________</v>
      </c>
      <c r="D4" s="796"/>
    </row>
    <row r="5" spans="1:4" ht="16.2" thickBot="1">
      <c r="A5" s="620" t="s">
        <v>188</v>
      </c>
      <c r="B5" s="675" t="s">
        <v>630</v>
      </c>
      <c r="C5" s="780"/>
      <c r="D5" s="791"/>
    </row>
    <row r="6" spans="1:4" ht="31.95" customHeight="1">
      <c r="A6" s="624" t="s">
        <v>567</v>
      </c>
      <c r="B6" s="625" t="s">
        <v>195</v>
      </c>
      <c r="C6" s="782" t="s">
        <v>76</v>
      </c>
      <c r="D6" s="811" t="s">
        <v>638</v>
      </c>
    </row>
    <row r="7" spans="1:4" ht="15.6">
      <c r="A7" s="628" t="s">
        <v>510</v>
      </c>
      <c r="B7" s="629"/>
      <c r="C7" s="783"/>
      <c r="D7" s="798"/>
    </row>
    <row r="8" spans="1:4" ht="15.6">
      <c r="A8" s="632"/>
      <c r="B8" s="629" t="s">
        <v>470</v>
      </c>
      <c r="C8" s="1014"/>
      <c r="D8" s="1028"/>
    </row>
    <row r="9" spans="1:4" ht="15.6">
      <c r="A9" s="633"/>
      <c r="B9" s="676"/>
      <c r="C9" s="1016"/>
      <c r="D9" s="1029"/>
    </row>
    <row r="10" spans="1:4" ht="15.6">
      <c r="A10" s="633"/>
      <c r="B10" s="634"/>
      <c r="C10" s="1018"/>
      <c r="D10" s="1029"/>
    </row>
    <row r="11" spans="1:4" ht="15.6">
      <c r="A11" s="633"/>
      <c r="B11" s="634"/>
      <c r="C11" s="1018"/>
      <c r="D11" s="1029"/>
    </row>
    <row r="12" spans="1:4" ht="15.6">
      <c r="A12" s="633"/>
      <c r="B12" s="634"/>
      <c r="C12" s="1018"/>
      <c r="D12" s="1029"/>
    </row>
    <row r="13" spans="1:4" ht="15.6">
      <c r="A13" s="633"/>
      <c r="B13" s="634"/>
      <c r="C13" s="1018"/>
      <c r="D13" s="1029"/>
    </row>
    <row r="14" spans="1:4" ht="15.6">
      <c r="A14" s="633"/>
      <c r="B14" s="634"/>
      <c r="C14" s="1018"/>
      <c r="D14" s="1029"/>
    </row>
    <row r="15" spans="1:4" ht="15.6">
      <c r="A15" s="633"/>
      <c r="B15" s="634"/>
      <c r="C15" s="1018"/>
      <c r="D15" s="1029"/>
    </row>
    <row r="16" spans="1:4" ht="15.6">
      <c r="A16" s="635"/>
      <c r="B16" s="634"/>
      <c r="C16" s="1018"/>
      <c r="D16" s="1029"/>
    </row>
    <row r="17" spans="1:4" ht="15.6">
      <c r="A17" s="635"/>
      <c r="B17" s="634"/>
      <c r="C17" s="1018"/>
      <c r="D17" s="1029"/>
    </row>
    <row r="18" spans="1:4" ht="15.6">
      <c r="A18" s="636">
        <v>371000</v>
      </c>
      <c r="B18" s="634" t="s">
        <v>583</v>
      </c>
      <c r="C18" s="1018"/>
      <c r="D18" s="1029"/>
    </row>
    <row r="19" spans="1:4" ht="15.6">
      <c r="A19" s="635"/>
      <c r="B19" s="634"/>
      <c r="C19" s="1018"/>
      <c r="D19" s="1029"/>
    </row>
    <row r="20" spans="1:4" ht="15.6">
      <c r="A20" s="61"/>
      <c r="B20" s="60"/>
      <c r="C20" s="1019"/>
      <c r="D20" s="1030"/>
    </row>
    <row r="21" spans="1:4" ht="15.6">
      <c r="A21" s="637">
        <v>383000</v>
      </c>
      <c r="B21" s="60" t="s">
        <v>584</v>
      </c>
      <c r="C21" s="1021"/>
      <c r="D21" s="1031"/>
    </row>
    <row r="22" spans="1:4" ht="15.6">
      <c r="A22" s="643"/>
      <c r="B22" s="65" t="s">
        <v>585</v>
      </c>
      <c r="C22" s="1027"/>
      <c r="D22" s="1031"/>
    </row>
    <row r="23" spans="1:4" ht="15.6">
      <c r="A23" s="639"/>
      <c r="B23" s="640"/>
      <c r="C23" s="1024"/>
      <c r="D23" s="1028"/>
    </row>
    <row r="24" spans="1:4" ht="15.6">
      <c r="A24" s="641"/>
      <c r="B24" s="60"/>
      <c r="C24" s="1023"/>
      <c r="D24" s="1030"/>
    </row>
    <row r="25" spans="1:4" ht="15.6">
      <c r="A25" s="61"/>
      <c r="B25" s="60"/>
      <c r="C25" s="1019"/>
      <c r="D25" s="1030"/>
    </row>
    <row r="26" spans="1:4" ht="16.2" thickBot="1">
      <c r="A26" s="61" t="s">
        <v>680</v>
      </c>
      <c r="B26" s="60"/>
      <c r="C26" s="1025">
        <f>SUM(C9:C25)</f>
        <v>0</v>
      </c>
      <c r="D26" s="1026">
        <f>SUM(D9:D25)</f>
        <v>0</v>
      </c>
    </row>
    <row r="27" spans="1:4" ht="16.2" thickTop="1">
      <c r="A27" s="677" t="s">
        <v>539</v>
      </c>
      <c r="B27" s="678"/>
      <c r="C27" s="1032"/>
      <c r="D27" s="1028"/>
    </row>
    <row r="28" spans="1:4" ht="15.6">
      <c r="A28" s="636"/>
      <c r="B28" s="640" t="s">
        <v>632</v>
      </c>
      <c r="C28" s="1018"/>
      <c r="D28" s="1029"/>
    </row>
    <row r="29" spans="1:4" ht="15.6">
      <c r="A29" s="641"/>
      <c r="B29" s="60"/>
      <c r="C29" s="1019"/>
      <c r="D29" s="1030"/>
    </row>
    <row r="30" spans="1:4" ht="15.6">
      <c r="A30" s="641"/>
      <c r="B30" s="60"/>
      <c r="C30" s="1023"/>
      <c r="D30" s="1030"/>
    </row>
    <row r="31" spans="1:4" ht="15.6">
      <c r="A31" s="633"/>
      <c r="B31" s="634"/>
      <c r="C31" s="1018"/>
      <c r="D31" s="1029"/>
    </row>
    <row r="32" spans="1:4" ht="15.6">
      <c r="A32" s="641"/>
      <c r="B32" s="60"/>
      <c r="C32" s="1019"/>
      <c r="D32" s="1030"/>
    </row>
    <row r="33" spans="1:4" ht="15.6">
      <c r="A33" s="641"/>
      <c r="B33" s="60"/>
      <c r="C33" s="1019"/>
      <c r="D33" s="1030"/>
    </row>
    <row r="34" spans="1:4" ht="15.6">
      <c r="A34" s="641"/>
      <c r="B34" s="60"/>
      <c r="C34" s="1019"/>
      <c r="D34" s="1030"/>
    </row>
    <row r="35" spans="1:4" ht="15.6">
      <c r="A35" s="645"/>
      <c r="B35" s="65"/>
      <c r="C35" s="1021"/>
      <c r="D35" s="1031"/>
    </row>
    <row r="36" spans="1:4" ht="15.6">
      <c r="A36" s="645"/>
      <c r="B36" s="65"/>
      <c r="C36" s="1021"/>
      <c r="D36" s="1031"/>
    </row>
    <row r="37" spans="1:4" ht="15.6">
      <c r="A37" s="61"/>
      <c r="B37" s="60"/>
      <c r="C37" s="1023"/>
      <c r="D37" s="1030"/>
    </row>
    <row r="38" spans="1:4" ht="15.6">
      <c r="A38" s="636"/>
      <c r="B38" s="646"/>
      <c r="C38" s="1018"/>
      <c r="D38" s="1029"/>
    </row>
    <row r="39" spans="1:4" ht="15.6">
      <c r="A39" s="643">
        <v>490000</v>
      </c>
      <c r="B39" s="644" t="s">
        <v>307</v>
      </c>
      <c r="C39" s="1021"/>
      <c r="D39" s="1031"/>
    </row>
    <row r="40" spans="1:4" ht="15.6">
      <c r="A40" s="635">
        <v>610</v>
      </c>
      <c r="B40" s="634" t="s">
        <v>497</v>
      </c>
      <c r="C40" s="1018"/>
      <c r="D40" s="1029"/>
    </row>
    <row r="41" spans="1:4" ht="15.6">
      <c r="A41" s="61">
        <v>620</v>
      </c>
      <c r="B41" s="60" t="s">
        <v>498</v>
      </c>
      <c r="C41" s="1019"/>
      <c r="D41" s="1030"/>
    </row>
    <row r="42" spans="1:4" ht="15.6">
      <c r="A42" s="61">
        <v>630</v>
      </c>
      <c r="B42" s="60" t="s">
        <v>590</v>
      </c>
      <c r="C42" s="1019"/>
      <c r="D42" s="1030"/>
    </row>
    <row r="43" spans="1:4" ht="15.6">
      <c r="A43" s="636">
        <v>521000</v>
      </c>
      <c r="B43" s="634" t="s">
        <v>591</v>
      </c>
      <c r="C43" s="1016"/>
      <c r="D43" s="1029"/>
    </row>
    <row r="44" spans="1:4" ht="15.6">
      <c r="A44" s="633"/>
      <c r="B44" s="634" t="s">
        <v>536</v>
      </c>
      <c r="C44" s="1018"/>
      <c r="D44" s="1029"/>
    </row>
    <row r="45" spans="1:4" ht="15.6">
      <c r="A45" s="61"/>
      <c r="B45" s="60"/>
      <c r="C45" s="1019"/>
      <c r="D45" s="1030"/>
    </row>
    <row r="46" spans="1:4" ht="15.6">
      <c r="A46" s="635" t="s">
        <v>681</v>
      </c>
      <c r="B46" s="634"/>
      <c r="C46" s="1018">
        <f>SUM(C28:C45)</f>
        <v>0</v>
      </c>
      <c r="D46" s="1029">
        <f>SUM(D28:D45)</f>
        <v>0</v>
      </c>
    </row>
    <row r="47" spans="1:4" ht="15.6">
      <c r="A47" s="643">
        <v>510400</v>
      </c>
      <c r="B47" s="644" t="s">
        <v>550</v>
      </c>
      <c r="C47" s="1027"/>
      <c r="D47" s="1031"/>
    </row>
    <row r="48" spans="1:4" ht="15.6">
      <c r="A48" s="635">
        <v>830</v>
      </c>
      <c r="B48" s="634" t="s">
        <v>551</v>
      </c>
      <c r="C48" s="1018"/>
      <c r="D48" s="1029"/>
    </row>
    <row r="49" spans="1:4" ht="15.6">
      <c r="A49" s="61">
        <v>840</v>
      </c>
      <c r="B49" s="60" t="s">
        <v>552</v>
      </c>
      <c r="C49" s="1019"/>
      <c r="D49" s="1030"/>
    </row>
    <row r="50" spans="1:4" ht="15.6">
      <c r="A50" s="637">
        <v>239000</v>
      </c>
      <c r="B50" s="60" t="s">
        <v>553</v>
      </c>
      <c r="C50" s="1019"/>
      <c r="D50" s="1030"/>
    </row>
    <row r="51" spans="1:4" ht="15.6">
      <c r="A51" s="637" t="s">
        <v>634</v>
      </c>
      <c r="B51" s="647"/>
      <c r="C51" s="1019">
        <f>SUM(C48:C50)</f>
        <v>0</v>
      </c>
      <c r="D51" s="1030">
        <f>SUM(D48:D50)</f>
        <v>0</v>
      </c>
    </row>
    <row r="52" spans="1:4" ht="15.6">
      <c r="A52" s="645"/>
      <c r="B52" s="644" t="s">
        <v>555</v>
      </c>
      <c r="C52" s="1021"/>
      <c r="D52" s="1031"/>
    </row>
    <row r="53" spans="1:4" ht="15.6">
      <c r="A53" s="636">
        <v>211000</v>
      </c>
      <c r="B53" s="634" t="s">
        <v>594</v>
      </c>
      <c r="C53" s="1018"/>
      <c r="D53" s="1029"/>
    </row>
    <row r="54" spans="1:4" ht="15.6">
      <c r="A54" s="645"/>
      <c r="B54" s="65" t="s">
        <v>595</v>
      </c>
      <c r="C54" s="1027"/>
      <c r="D54" s="1031"/>
    </row>
    <row r="55" spans="1:4" ht="15.6">
      <c r="A55" s="637">
        <v>102210</v>
      </c>
      <c r="B55" s="60" t="s">
        <v>596</v>
      </c>
      <c r="C55" s="1023"/>
      <c r="D55" s="1020"/>
    </row>
    <row r="56" spans="1:4" ht="15.6">
      <c r="A56" s="636">
        <v>102220</v>
      </c>
      <c r="B56" s="634" t="s">
        <v>597</v>
      </c>
      <c r="C56" s="1016"/>
      <c r="D56" s="1017"/>
    </row>
    <row r="57" spans="1:4" ht="15.6">
      <c r="A57" s="636">
        <v>102230</v>
      </c>
      <c r="B57" s="634" t="s">
        <v>598</v>
      </c>
      <c r="C57" s="1016"/>
      <c r="D57" s="1017"/>
    </row>
    <row r="58" spans="1:4" ht="15.6">
      <c r="A58" s="636">
        <v>102240</v>
      </c>
      <c r="B58" s="634" t="s">
        <v>613</v>
      </c>
      <c r="C58" s="1016"/>
      <c r="D58" s="1017"/>
    </row>
    <row r="59" spans="1:4" ht="15.6">
      <c r="A59" s="637" t="s">
        <v>635</v>
      </c>
      <c r="B59" s="60"/>
      <c r="C59" s="1023">
        <f>SUM(C53:C58)</f>
        <v>0</v>
      </c>
      <c r="D59" s="1020">
        <f>SUM(D53:D58)</f>
        <v>0</v>
      </c>
    </row>
    <row r="60" spans="1:4" ht="16.2" thickBot="1">
      <c r="A60" s="61" t="s">
        <v>636</v>
      </c>
      <c r="B60" s="60"/>
      <c r="C60" s="1025">
        <f>SUM(C46+C51+C59)</f>
        <v>0</v>
      </c>
      <c r="D60" s="1026">
        <f>SUM(D46+D51+D59)</f>
        <v>0</v>
      </c>
    </row>
    <row r="61" spans="1:4" ht="11.25" customHeight="1" thickTop="1">
      <c r="A61" s="648"/>
      <c r="B61" s="90"/>
      <c r="C61" s="776"/>
      <c r="D61" s="776"/>
    </row>
    <row r="62" spans="1:4" ht="15.6">
      <c r="A62" s="651"/>
      <c r="B62" s="652" t="s">
        <v>682</v>
      </c>
      <c r="C62" s="785"/>
      <c r="D62" s="785"/>
    </row>
    <row r="63" spans="1:4">
      <c r="A63" s="197"/>
      <c r="B63" s="197"/>
      <c r="C63" s="786"/>
      <c r="D63" s="786"/>
    </row>
    <row r="64" spans="1:4" ht="15.6">
      <c r="A64" s="90"/>
      <c r="B64" s="90"/>
      <c r="C64" s="776"/>
      <c r="D64" s="776"/>
    </row>
    <row r="65" spans="1:4" ht="15.6">
      <c r="A65" s="90"/>
      <c r="B65" s="90"/>
      <c r="C65" s="776"/>
      <c r="D65" s="776"/>
    </row>
    <row r="66" spans="1:4">
      <c r="A66" s="91"/>
      <c r="B66" s="91"/>
      <c r="C66" s="787"/>
      <c r="D66" s="787"/>
    </row>
    <row r="67" spans="1:4">
      <c r="A67" s="91"/>
      <c r="B67" s="91"/>
      <c r="C67" s="787"/>
      <c r="D67" s="787"/>
    </row>
    <row r="68" spans="1:4">
      <c r="A68" s="91"/>
      <c r="B68" s="91"/>
      <c r="C68" s="787"/>
      <c r="D68" s="787"/>
    </row>
    <row r="69" spans="1:4">
      <c r="A69" s="91"/>
      <c r="B69" s="91"/>
      <c r="C69" s="787"/>
      <c r="D69" s="787"/>
    </row>
    <row r="70" spans="1:4">
      <c r="A70" s="91"/>
      <c r="B70" s="91"/>
      <c r="C70" s="787"/>
      <c r="D70" s="787"/>
    </row>
    <row r="71" spans="1:4">
      <c r="A71" s="91"/>
      <c r="B71" s="91"/>
      <c r="C71" s="787"/>
      <c r="D71" s="787"/>
    </row>
    <row r="72" spans="1:4">
      <c r="A72" s="91"/>
      <c r="B72" s="91"/>
      <c r="C72" s="787"/>
      <c r="D72" s="787"/>
    </row>
    <row r="73" spans="1:4">
      <c r="A73" s="91"/>
      <c r="B73" s="91"/>
      <c r="C73" s="787"/>
      <c r="D73" s="787"/>
    </row>
    <row r="74" spans="1:4">
      <c r="A74" s="91"/>
      <c r="B74" s="91"/>
      <c r="C74" s="787"/>
      <c r="D74" s="787"/>
    </row>
    <row r="75" spans="1:4">
      <c r="A75" s="91"/>
      <c r="B75" s="91"/>
      <c r="C75" s="787"/>
      <c r="D75" s="787"/>
    </row>
    <row r="76" spans="1:4">
      <c r="A76" s="91"/>
      <c r="B76" s="91"/>
      <c r="C76" s="787"/>
      <c r="D76" s="787"/>
    </row>
    <row r="77" spans="1:4">
      <c r="A77" s="91"/>
      <c r="B77" s="91"/>
      <c r="C77" s="787"/>
      <c r="D77" s="787"/>
    </row>
    <row r="78" spans="1:4">
      <c r="A78" s="91"/>
      <c r="B78" s="91"/>
      <c r="C78" s="787"/>
      <c r="D78" s="787"/>
    </row>
    <row r="79" spans="1:4">
      <c r="A79" s="91"/>
      <c r="B79" s="91"/>
      <c r="C79" s="787"/>
      <c r="D79" s="787"/>
    </row>
    <row r="80" spans="1:4">
      <c r="A80" s="91"/>
      <c r="B80" s="91"/>
      <c r="C80" s="787"/>
      <c r="D80" s="787"/>
    </row>
    <row r="81" spans="1:4">
      <c r="A81" s="91"/>
      <c r="B81" s="91"/>
      <c r="C81" s="787"/>
      <c r="D81" s="787"/>
    </row>
    <row r="82" spans="1:4">
      <c r="A82" s="91"/>
      <c r="B82" s="91"/>
      <c r="C82" s="787"/>
      <c r="D82" s="787"/>
    </row>
    <row r="83" spans="1:4">
      <c r="A83" s="91"/>
      <c r="B83" s="91"/>
      <c r="C83" s="787"/>
      <c r="D83" s="787"/>
    </row>
    <row r="84" spans="1:4">
      <c r="A84" s="91"/>
      <c r="B84" s="91"/>
      <c r="C84" s="787"/>
      <c r="D84" s="787"/>
    </row>
    <row r="85" spans="1:4">
      <c r="A85" s="91"/>
      <c r="B85" s="91"/>
      <c r="C85" s="787"/>
      <c r="D85" s="787"/>
    </row>
    <row r="86" spans="1:4">
      <c r="A86" s="91"/>
      <c r="B86" s="91"/>
      <c r="C86" s="787"/>
      <c r="D86" s="787"/>
    </row>
    <row r="87" spans="1:4">
      <c r="A87" s="91"/>
      <c r="B87" s="91"/>
      <c r="C87" s="787"/>
      <c r="D87" s="787"/>
    </row>
    <row r="88" spans="1:4">
      <c r="A88" s="91"/>
      <c r="B88" s="91"/>
      <c r="C88" s="787"/>
      <c r="D88" s="787"/>
    </row>
    <row r="89" spans="1:4">
      <c r="A89" s="91"/>
      <c r="B89" s="91"/>
      <c r="C89" s="787"/>
      <c r="D89" s="787"/>
    </row>
    <row r="90" spans="1:4">
      <c r="A90" s="91"/>
      <c r="B90" s="91"/>
      <c r="C90" s="787"/>
      <c r="D90" s="787"/>
    </row>
    <row r="91" spans="1:4">
      <c r="A91" s="91"/>
      <c r="B91" s="91"/>
      <c r="C91" s="787"/>
      <c r="D91" s="787"/>
    </row>
    <row r="92" spans="1:4">
      <c r="A92" s="91"/>
      <c r="B92" s="91"/>
      <c r="C92" s="787"/>
      <c r="D92" s="787"/>
    </row>
    <row r="93" spans="1:4">
      <c r="A93" s="91"/>
      <c r="B93" s="91"/>
      <c r="C93" s="787"/>
      <c r="D93" s="787"/>
    </row>
    <row r="94" spans="1:4">
      <c r="A94" s="91"/>
      <c r="B94" s="91"/>
      <c r="C94" s="787"/>
      <c r="D94" s="787"/>
    </row>
    <row r="95" spans="1:4">
      <c r="A95" s="91"/>
      <c r="B95" s="91"/>
      <c r="C95" s="787"/>
      <c r="D95" s="787"/>
    </row>
    <row r="96" spans="1:4">
      <c r="A96" s="91"/>
      <c r="B96" s="91"/>
      <c r="C96" s="787"/>
      <c r="D96" s="787"/>
    </row>
    <row r="97" spans="1:4">
      <c r="A97" s="91"/>
      <c r="B97" s="91"/>
      <c r="C97" s="787"/>
      <c r="D97" s="787"/>
    </row>
    <row r="98" spans="1:4">
      <c r="A98" s="91"/>
      <c r="B98" s="91"/>
      <c r="C98" s="787"/>
      <c r="D98" s="787"/>
    </row>
    <row r="99" spans="1:4">
      <c r="A99" s="91"/>
      <c r="B99" s="91"/>
      <c r="C99" s="787"/>
      <c r="D99" s="787"/>
    </row>
    <row r="100" spans="1:4">
      <c r="A100" s="91"/>
      <c r="B100" s="91"/>
      <c r="C100" s="787"/>
      <c r="D100" s="787"/>
    </row>
    <row r="101" spans="1:4">
      <c r="A101" s="91"/>
      <c r="B101" s="91"/>
      <c r="C101" s="787"/>
      <c r="D101" s="787"/>
    </row>
    <row r="102" spans="1:4">
      <c r="A102" s="91"/>
      <c r="B102" s="91"/>
      <c r="C102" s="787"/>
      <c r="D102" s="787"/>
    </row>
    <row r="103" spans="1:4">
      <c r="A103" s="91"/>
      <c r="B103" s="91"/>
      <c r="C103" s="787"/>
      <c r="D103" s="787"/>
    </row>
    <row r="104" spans="1:4">
      <c r="A104" s="91"/>
      <c r="B104" s="91"/>
      <c r="C104" s="787"/>
      <c r="D104" s="787"/>
    </row>
    <row r="105" spans="1:4">
      <c r="A105" s="91"/>
      <c r="B105" s="91"/>
      <c r="C105" s="787"/>
      <c r="D105" s="787"/>
    </row>
    <row r="106" spans="1:4">
      <c r="A106" s="91"/>
      <c r="B106" s="91"/>
      <c r="C106" s="787"/>
      <c r="D106" s="787"/>
    </row>
    <row r="107" spans="1:4">
      <c r="A107" s="91"/>
      <c r="B107" s="91"/>
      <c r="C107" s="787"/>
      <c r="D107" s="787"/>
    </row>
    <row r="108" spans="1:4">
      <c r="A108" s="91"/>
      <c r="B108" s="91"/>
      <c r="C108" s="787"/>
      <c r="D108" s="787"/>
    </row>
    <row r="109" spans="1:4">
      <c r="A109" s="91"/>
      <c r="B109" s="91"/>
      <c r="C109" s="787"/>
      <c r="D109" s="787"/>
    </row>
    <row r="110" spans="1:4">
      <c r="A110" s="91"/>
      <c r="B110" s="91"/>
      <c r="C110" s="787"/>
      <c r="D110" s="787"/>
    </row>
    <row r="111" spans="1:4">
      <c r="A111" s="91"/>
      <c r="B111" s="91"/>
      <c r="C111" s="787"/>
      <c r="D111" s="787"/>
    </row>
    <row r="112" spans="1:4">
      <c r="A112" s="91"/>
      <c r="B112" s="91"/>
      <c r="C112" s="787"/>
      <c r="D112" s="787"/>
    </row>
    <row r="113" spans="1:4">
      <c r="A113" s="91"/>
      <c r="B113" s="91"/>
      <c r="C113" s="787"/>
      <c r="D113" s="787"/>
    </row>
    <row r="114" spans="1:4">
      <c r="A114" s="91"/>
      <c r="B114" s="91"/>
      <c r="C114" s="787"/>
      <c r="D114" s="787"/>
    </row>
    <row r="115" spans="1:4">
      <c r="A115" s="91"/>
      <c r="B115" s="91"/>
      <c r="C115" s="787"/>
      <c r="D115" s="787"/>
    </row>
    <row r="116" spans="1:4">
      <c r="A116" s="91"/>
      <c r="B116" s="91"/>
      <c r="C116" s="787"/>
      <c r="D116" s="787"/>
    </row>
    <row r="117" spans="1:4">
      <c r="A117" s="91"/>
      <c r="B117" s="91"/>
      <c r="C117" s="787"/>
      <c r="D117" s="787"/>
    </row>
    <row r="118" spans="1:4">
      <c r="A118" s="91"/>
      <c r="B118" s="91"/>
      <c r="C118" s="787"/>
      <c r="D118" s="787"/>
    </row>
    <row r="119" spans="1:4">
      <c r="A119" s="91"/>
      <c r="B119" s="91"/>
      <c r="C119" s="787"/>
      <c r="D119" s="787"/>
    </row>
    <row r="120" spans="1:4">
      <c r="A120" s="91"/>
      <c r="B120" s="91"/>
      <c r="C120" s="787"/>
      <c r="D120" s="787"/>
    </row>
    <row r="121" spans="1:4">
      <c r="A121" s="91"/>
      <c r="B121" s="91"/>
      <c r="C121" s="787"/>
      <c r="D121" s="787"/>
    </row>
    <row r="122" spans="1:4">
      <c r="A122" s="91"/>
      <c r="B122" s="91"/>
      <c r="C122" s="787"/>
      <c r="D122" s="787"/>
    </row>
    <row r="123" spans="1:4">
      <c r="A123" s="91"/>
      <c r="B123" s="91"/>
      <c r="C123" s="787"/>
      <c r="D123" s="787"/>
    </row>
    <row r="124" spans="1:4">
      <c r="A124" s="91"/>
      <c r="B124" s="91"/>
      <c r="C124" s="787"/>
      <c r="D124" s="787"/>
    </row>
    <row r="125" spans="1:4">
      <c r="A125" s="91"/>
      <c r="B125" s="91"/>
      <c r="C125" s="787"/>
      <c r="D125" s="787"/>
    </row>
    <row r="126" spans="1:4">
      <c r="A126" s="91"/>
      <c r="B126" s="91"/>
      <c r="C126" s="787"/>
      <c r="D126" s="787"/>
    </row>
    <row r="127" spans="1:4">
      <c r="A127" s="91"/>
      <c r="B127" s="91"/>
      <c r="C127" s="787"/>
      <c r="D127" s="787"/>
    </row>
    <row r="128" spans="1:4">
      <c r="A128" s="91"/>
      <c r="B128" s="91"/>
      <c r="C128" s="787"/>
      <c r="D128" s="787"/>
    </row>
    <row r="129" spans="1:4">
      <c r="A129" s="91"/>
      <c r="B129" s="91"/>
      <c r="C129" s="787"/>
      <c r="D129" s="787"/>
    </row>
    <row r="130" spans="1:4">
      <c r="A130" s="91"/>
      <c r="B130" s="91"/>
      <c r="C130" s="787"/>
      <c r="D130" s="787"/>
    </row>
    <row r="131" spans="1:4">
      <c r="A131" s="91"/>
      <c r="B131" s="91"/>
      <c r="C131" s="787"/>
      <c r="D131" s="787"/>
    </row>
    <row r="132" spans="1:4">
      <c r="A132" s="91"/>
      <c r="B132" s="91"/>
      <c r="C132" s="787"/>
      <c r="D132" s="787"/>
    </row>
    <row r="133" spans="1:4">
      <c r="A133" s="91"/>
      <c r="B133" s="91"/>
      <c r="C133" s="787"/>
      <c r="D133" s="787"/>
    </row>
    <row r="134" spans="1:4">
      <c r="A134" s="91"/>
      <c r="B134" s="91"/>
      <c r="C134" s="787"/>
      <c r="D134" s="787"/>
    </row>
    <row r="135" spans="1:4">
      <c r="A135" s="91"/>
      <c r="B135" s="91"/>
      <c r="C135" s="787"/>
      <c r="D135" s="787"/>
    </row>
    <row r="136" spans="1:4">
      <c r="A136" s="91"/>
      <c r="B136" s="91"/>
      <c r="C136" s="787"/>
      <c r="D136" s="787"/>
    </row>
    <row r="137" spans="1:4">
      <c r="A137" s="91"/>
      <c r="B137" s="91"/>
      <c r="C137" s="787"/>
      <c r="D137" s="787"/>
    </row>
    <row r="138" spans="1:4">
      <c r="A138" s="91"/>
      <c r="B138" s="91"/>
      <c r="C138" s="787"/>
      <c r="D138" s="787"/>
    </row>
    <row r="139" spans="1:4">
      <c r="A139" s="91"/>
      <c r="B139" s="91"/>
      <c r="C139" s="787"/>
      <c r="D139" s="787"/>
    </row>
    <row r="140" spans="1:4">
      <c r="A140" s="91"/>
      <c r="B140" s="91"/>
      <c r="C140" s="787"/>
      <c r="D140" s="787"/>
    </row>
    <row r="141" spans="1:4">
      <c r="A141" s="91"/>
      <c r="B141" s="91"/>
      <c r="C141" s="787"/>
      <c r="D141" s="787"/>
    </row>
    <row r="142" spans="1:4">
      <c r="A142" s="91"/>
      <c r="B142" s="91"/>
      <c r="C142" s="787"/>
      <c r="D142" s="787"/>
    </row>
    <row r="143" spans="1:4">
      <c r="A143" s="91"/>
      <c r="B143" s="91"/>
      <c r="C143" s="787"/>
      <c r="D143" s="787"/>
    </row>
    <row r="144" spans="1:4">
      <c r="A144" s="91"/>
      <c r="B144" s="91"/>
      <c r="C144" s="787"/>
      <c r="D144" s="787"/>
    </row>
    <row r="145" spans="1:4">
      <c r="A145" s="91"/>
      <c r="B145" s="91"/>
      <c r="C145" s="787"/>
      <c r="D145" s="787"/>
    </row>
    <row r="146" spans="1:4">
      <c r="A146" s="91"/>
      <c r="B146" s="91"/>
      <c r="C146" s="787"/>
      <c r="D146" s="787"/>
    </row>
    <row r="147" spans="1:4">
      <c r="A147" s="91"/>
      <c r="B147" s="91"/>
      <c r="C147" s="787"/>
      <c r="D147" s="787"/>
    </row>
    <row r="148" spans="1:4">
      <c r="A148" s="91"/>
      <c r="B148" s="91"/>
      <c r="C148" s="787"/>
      <c r="D148" s="787"/>
    </row>
    <row r="149" spans="1:4">
      <c r="A149" s="91"/>
      <c r="B149" s="91"/>
      <c r="C149" s="787"/>
      <c r="D149" s="787"/>
    </row>
    <row r="150" spans="1:4">
      <c r="A150" s="91"/>
      <c r="B150" s="91"/>
      <c r="C150" s="787"/>
      <c r="D150" s="787"/>
    </row>
    <row r="151" spans="1:4">
      <c r="A151" s="91"/>
      <c r="B151" s="91"/>
      <c r="C151" s="787"/>
      <c r="D151" s="787"/>
    </row>
    <row r="152" spans="1:4">
      <c r="A152" s="91"/>
      <c r="B152" s="91"/>
      <c r="C152" s="787"/>
      <c r="D152" s="787"/>
    </row>
    <row r="153" spans="1:4">
      <c r="A153" s="91"/>
      <c r="B153" s="91"/>
      <c r="C153" s="787"/>
      <c r="D153" s="787"/>
    </row>
    <row r="154" spans="1:4">
      <c r="A154" s="91"/>
      <c r="B154" s="91"/>
      <c r="C154" s="787"/>
      <c r="D154" s="787"/>
    </row>
    <row r="155" spans="1:4">
      <c r="A155" s="91"/>
      <c r="B155" s="91"/>
      <c r="C155" s="787"/>
      <c r="D155" s="787"/>
    </row>
    <row r="156" spans="1:4">
      <c r="A156" s="91"/>
      <c r="B156" s="91"/>
      <c r="C156" s="787"/>
      <c r="D156" s="787"/>
    </row>
    <row r="157" spans="1:4">
      <c r="A157" s="91"/>
      <c r="B157" s="91"/>
      <c r="C157" s="787"/>
      <c r="D157" s="787"/>
    </row>
    <row r="158" spans="1:4">
      <c r="A158" s="91"/>
      <c r="B158" s="91"/>
      <c r="C158" s="787"/>
      <c r="D158" s="787"/>
    </row>
    <row r="159" spans="1:4">
      <c r="A159" s="91"/>
      <c r="B159" s="91"/>
      <c r="C159" s="787"/>
      <c r="D159" s="787"/>
    </row>
    <row r="160" spans="1:4">
      <c r="A160" s="91"/>
      <c r="B160" s="91"/>
      <c r="C160" s="787"/>
      <c r="D160" s="787"/>
    </row>
    <row r="161" spans="1:4">
      <c r="A161" s="91"/>
      <c r="B161" s="91"/>
      <c r="C161" s="787"/>
      <c r="D161" s="787"/>
    </row>
    <row r="162" spans="1:4">
      <c r="A162" s="91"/>
      <c r="B162" s="91"/>
      <c r="C162" s="787"/>
      <c r="D162" s="787"/>
    </row>
    <row r="163" spans="1:4">
      <c r="A163" s="91"/>
      <c r="B163" s="91"/>
      <c r="C163" s="787"/>
      <c r="D163" s="787"/>
    </row>
    <row r="164" spans="1:4">
      <c r="A164" s="91"/>
      <c r="B164" s="91"/>
      <c r="C164" s="787"/>
      <c r="D164" s="787"/>
    </row>
    <row r="165" spans="1:4">
      <c r="A165" s="91"/>
      <c r="B165" s="91"/>
      <c r="C165" s="787"/>
      <c r="D165" s="787"/>
    </row>
    <row r="166" spans="1:4">
      <c r="A166" s="91"/>
      <c r="B166" s="91"/>
      <c r="C166" s="787"/>
      <c r="D166" s="787"/>
    </row>
    <row r="167" spans="1:4">
      <c r="A167" s="91"/>
      <c r="B167" s="91"/>
      <c r="C167" s="787"/>
      <c r="D167" s="787"/>
    </row>
    <row r="168" spans="1:4">
      <c r="A168" s="91"/>
      <c r="B168" s="91"/>
      <c r="C168" s="787"/>
      <c r="D168" s="787"/>
    </row>
    <row r="169" spans="1:4">
      <c r="A169" s="91"/>
      <c r="B169" s="91"/>
      <c r="C169" s="787"/>
      <c r="D169" s="787"/>
    </row>
    <row r="170" spans="1:4">
      <c r="A170" s="91"/>
      <c r="B170" s="91"/>
      <c r="C170" s="787"/>
      <c r="D170" s="787"/>
    </row>
  </sheetData>
  <phoneticPr fontId="0" type="noConversion"/>
  <pageMargins left="0.5" right="0.5" top="0" bottom="0" header="0.5" footer="0.5"/>
  <pageSetup paperSize="5" scale="8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topLeftCell="A7" workbookViewId="0">
      <selection activeCell="A61" sqref="A61"/>
    </sheetView>
  </sheetViews>
  <sheetFormatPr defaultRowHeight="15"/>
  <sheetData>
    <row r="13" spans="1:8" ht="20.399999999999999">
      <c r="A13" s="1358" t="s">
        <v>901</v>
      </c>
      <c r="B13" s="1358"/>
      <c r="C13" s="1358"/>
      <c r="D13" s="1358"/>
      <c r="E13" s="1358"/>
      <c r="F13" s="1358"/>
      <c r="G13" s="1358"/>
      <c r="H13" s="1358"/>
    </row>
    <row r="16" spans="1:8" ht="17.399999999999999">
      <c r="A16" s="1315">
        <v>7000</v>
      </c>
      <c r="B16" s="1315"/>
      <c r="C16" s="1315"/>
      <c r="D16" s="1315"/>
      <c r="E16" s="1315"/>
      <c r="F16" s="1315"/>
      <c r="G16" s="1315"/>
      <c r="H16" s="1315"/>
    </row>
    <row r="18" spans="1:8" ht="17.399999999999999">
      <c r="A18" s="1315"/>
      <c r="B18" s="1315"/>
      <c r="C18" s="1315"/>
      <c r="D18" s="1315"/>
      <c r="E18" s="1315"/>
      <c r="F18" s="1315"/>
      <c r="G18" s="1315"/>
      <c r="H18" s="1315"/>
    </row>
    <row r="20" spans="1:8" ht="17.399999999999999">
      <c r="A20" s="1315"/>
      <c r="B20" s="1315"/>
      <c r="C20" s="1315"/>
      <c r="D20" s="1315"/>
      <c r="E20" s="1315"/>
      <c r="F20" s="1315"/>
      <c r="G20" s="1315"/>
      <c r="H20" s="1315"/>
    </row>
    <row r="21" spans="1:8" ht="17.399999999999999">
      <c r="A21" s="1315"/>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902</v>
      </c>
      <c r="B58" s="1327"/>
      <c r="C58" s="1327"/>
      <c r="D58" s="1327"/>
      <c r="E58" s="1327"/>
      <c r="F58" s="1327"/>
      <c r="G58" s="1327"/>
      <c r="H58" s="132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pane xSplit="2" ySplit="11" topLeftCell="C45" activePane="bottomRight" state="frozen"/>
      <selection pane="topRight" activeCell="C1" sqref="C1"/>
      <selection pane="bottomLeft" activeCell="A12" sqref="A12"/>
      <selection pane="bottomRight" activeCell="D50" sqref="D50"/>
    </sheetView>
  </sheetViews>
  <sheetFormatPr defaultColWidth="6.81640625" defaultRowHeight="15"/>
  <cols>
    <col min="1" max="1" width="10.6328125" customWidth="1"/>
    <col min="2" max="2" width="32.453125" customWidth="1"/>
    <col min="3" max="3" width="15.81640625" style="788" customWidth="1"/>
    <col min="4" max="4" width="18.90625" style="788" customWidth="1"/>
  </cols>
  <sheetData>
    <row r="1" spans="1:4" ht="15.6" thickBot="1"/>
    <row r="2" spans="1:4" ht="15.6">
      <c r="A2" s="224" t="s">
        <v>683</v>
      </c>
      <c r="B2" s="225"/>
      <c r="C2" s="812"/>
      <c r="D2" s="829"/>
    </row>
    <row r="3" spans="1:4" ht="15.6">
      <c r="A3" s="227" t="s">
        <v>378</v>
      </c>
      <c r="B3" s="228"/>
      <c r="C3" s="813"/>
      <c r="D3" s="830"/>
    </row>
    <row r="4" spans="1:4" ht="16.2" thickBot="1">
      <c r="A4" s="182" t="s">
        <v>443</v>
      </c>
      <c r="B4" s="88"/>
      <c r="C4" s="813"/>
      <c r="D4" s="830"/>
    </row>
    <row r="5" spans="1:4" ht="15.6">
      <c r="A5" s="333" t="s">
        <v>183</v>
      </c>
      <c r="B5" s="409" t="s">
        <v>684</v>
      </c>
      <c r="C5" s="814"/>
      <c r="D5" s="831"/>
    </row>
    <row r="6" spans="1:4" ht="15.6">
      <c r="A6" s="337" t="s">
        <v>185</v>
      </c>
      <c r="B6" s="387" t="s">
        <v>1066</v>
      </c>
      <c r="C6" s="815" t="str">
        <f>'Page 33-Non-levied Spec Rev'!C6</f>
        <v>City/Town County of:___________</v>
      </c>
      <c r="D6" s="832" t="s">
        <v>1025</v>
      </c>
    </row>
    <row r="7" spans="1:4" ht="15.6">
      <c r="A7" s="413" t="s">
        <v>188</v>
      </c>
      <c r="B7" s="387">
        <v>7001</v>
      </c>
      <c r="C7" s="816" t="str">
        <f>'Page 33-Non-levied Spec Rev'!C7</f>
        <v>Fiscal Year: __2015-2016________</v>
      </c>
      <c r="D7" s="833"/>
    </row>
    <row r="8" spans="1:4" ht="15.6">
      <c r="A8" s="341"/>
      <c r="B8" s="342"/>
      <c r="C8" s="817"/>
      <c r="D8" s="834"/>
    </row>
    <row r="9" spans="1:4" ht="15.6">
      <c r="A9" s="345" t="s">
        <v>195</v>
      </c>
      <c r="B9" s="346"/>
      <c r="C9" s="818" t="s">
        <v>382</v>
      </c>
      <c r="D9" s="835" t="s">
        <v>201</v>
      </c>
    </row>
    <row r="10" spans="1:4" ht="15.6">
      <c r="A10" s="347" t="s">
        <v>202</v>
      </c>
      <c r="B10" s="214" t="s">
        <v>195</v>
      </c>
      <c r="C10" s="819" t="s">
        <v>205</v>
      </c>
      <c r="D10" s="836" t="s">
        <v>204</v>
      </c>
    </row>
    <row r="11" spans="1:4" ht="18" customHeight="1">
      <c r="A11" s="326" t="s">
        <v>386</v>
      </c>
      <c r="B11" s="399"/>
      <c r="C11" s="1033"/>
      <c r="D11" s="1034"/>
    </row>
    <row r="12" spans="1:4" ht="15.6">
      <c r="A12" s="429"/>
      <c r="B12" s="430"/>
      <c r="C12" s="880"/>
      <c r="D12" s="1035"/>
    </row>
    <row r="13" spans="1:4" ht="15.6">
      <c r="A13" s="251">
        <v>211000</v>
      </c>
      <c r="B13" s="1272" t="s">
        <v>1067</v>
      </c>
      <c r="C13" s="880">
        <v>2067</v>
      </c>
      <c r="D13" s="1035">
        <v>2000</v>
      </c>
    </row>
    <row r="14" spans="1:4" ht="15.6">
      <c r="A14" s="253"/>
      <c r="B14" s="73"/>
      <c r="C14" s="852"/>
      <c r="D14" s="902"/>
    </row>
    <row r="15" spans="1:4" ht="15.6">
      <c r="A15" s="253"/>
      <c r="B15" s="73"/>
      <c r="C15" s="852"/>
      <c r="D15" s="902"/>
    </row>
    <row r="16" spans="1:4" ht="15.6">
      <c r="A16" s="253"/>
      <c r="B16" s="73"/>
      <c r="C16" s="852"/>
      <c r="D16" s="902"/>
    </row>
    <row r="17" spans="1:4" ht="16.2" thickBot="1">
      <c r="A17" s="67" t="s">
        <v>685</v>
      </c>
      <c r="B17" s="417"/>
      <c r="C17" s="1036">
        <f>SUM(C12:C16)</f>
        <v>2067</v>
      </c>
      <c r="D17" s="908">
        <f>SUM(D12:D16)</f>
        <v>2000</v>
      </c>
    </row>
    <row r="18" spans="1:4" ht="16.2" thickTop="1">
      <c r="A18" s="326" t="s">
        <v>184</v>
      </c>
      <c r="B18" s="327"/>
      <c r="C18" s="1037"/>
      <c r="D18" s="1038"/>
    </row>
    <row r="19" spans="1:4" ht="15.6">
      <c r="A19" s="431"/>
      <c r="B19" s="432"/>
      <c r="C19" s="881"/>
      <c r="D19" s="1039"/>
    </row>
    <row r="20" spans="1:4" ht="15.6">
      <c r="A20" s="253">
        <v>2111000</v>
      </c>
      <c r="B20" s="60" t="s">
        <v>1068</v>
      </c>
      <c r="C20" s="852">
        <v>2067</v>
      </c>
      <c r="D20" s="902">
        <v>2000</v>
      </c>
    </row>
    <row r="21" spans="1:4" ht="15.6">
      <c r="A21" s="253"/>
      <c r="B21" s="73"/>
      <c r="C21" s="852"/>
      <c r="D21" s="902"/>
    </row>
    <row r="22" spans="1:4" ht="15.6">
      <c r="A22" s="253"/>
      <c r="B22" s="73"/>
      <c r="C22" s="852"/>
      <c r="D22" s="902"/>
    </row>
    <row r="23" spans="1:4" ht="15.6">
      <c r="A23" s="253"/>
      <c r="B23" s="73"/>
      <c r="C23" s="852"/>
      <c r="D23" s="902"/>
    </row>
    <row r="24" spans="1:4" ht="15.6">
      <c r="A24" s="253"/>
      <c r="B24" s="73"/>
      <c r="C24" s="852"/>
      <c r="D24" s="902"/>
    </row>
    <row r="25" spans="1:4" ht="15.6">
      <c r="A25" s="253"/>
      <c r="B25" s="73"/>
      <c r="C25" s="852"/>
      <c r="D25" s="902"/>
    </row>
    <row r="26" spans="1:4" ht="15.6">
      <c r="A26" s="188"/>
      <c r="B26" s="73"/>
      <c r="C26" s="852"/>
      <c r="D26" s="902"/>
    </row>
    <row r="27" spans="1:4" ht="16.2" thickBot="1">
      <c r="A27" s="76" t="s">
        <v>686</v>
      </c>
      <c r="B27" s="419"/>
      <c r="C27" s="1036">
        <f>SUM(C19:C26)</f>
        <v>2067</v>
      </c>
      <c r="D27" s="908">
        <f>SUM(D19:D26)</f>
        <v>2000</v>
      </c>
    </row>
    <row r="28" spans="1:4" ht="16.8" thickTop="1" thickBot="1">
      <c r="A28" s="194"/>
      <c r="B28" s="86"/>
      <c r="C28" s="823"/>
      <c r="D28" s="823"/>
    </row>
    <row r="29" spans="1:4" ht="15.6">
      <c r="A29" s="422" t="s">
        <v>183</v>
      </c>
      <c r="B29" s="409" t="s">
        <v>684</v>
      </c>
      <c r="C29" s="824"/>
      <c r="D29" s="838"/>
    </row>
    <row r="30" spans="1:4" ht="15.6">
      <c r="A30" s="337" t="s">
        <v>185</v>
      </c>
      <c r="B30" s="387" t="s">
        <v>1069</v>
      </c>
      <c r="C30" s="815" t="str">
        <f>C6</f>
        <v>City/Town County of:___________</v>
      </c>
      <c r="D30" s="832"/>
    </row>
    <row r="31" spans="1:4" ht="15.6">
      <c r="A31" s="413" t="s">
        <v>188</v>
      </c>
      <c r="B31" s="387">
        <v>7002</v>
      </c>
      <c r="C31" s="816" t="str">
        <f>C7</f>
        <v>Fiscal Year: __2015-2016________</v>
      </c>
      <c r="D31" s="839"/>
    </row>
    <row r="32" spans="1:4" ht="15.6">
      <c r="A32" s="341"/>
      <c r="B32" s="342"/>
      <c r="C32" s="817"/>
      <c r="D32" s="834"/>
    </row>
    <row r="33" spans="1:4" ht="15.6">
      <c r="A33" s="345" t="s">
        <v>195</v>
      </c>
      <c r="B33" s="346"/>
      <c r="C33" s="818" t="s">
        <v>382</v>
      </c>
      <c r="D33" s="835" t="s">
        <v>201</v>
      </c>
    </row>
    <row r="34" spans="1:4" ht="15.6">
      <c r="A34" s="347" t="s">
        <v>202</v>
      </c>
      <c r="B34" s="214" t="s">
        <v>195</v>
      </c>
      <c r="C34" s="819" t="s">
        <v>205</v>
      </c>
      <c r="D34" s="836" t="s">
        <v>204</v>
      </c>
    </row>
    <row r="35" spans="1:4" ht="15.6">
      <c r="A35" s="411" t="s">
        <v>386</v>
      </c>
      <c r="B35" s="434"/>
      <c r="C35" s="1041"/>
      <c r="D35" s="1034"/>
    </row>
    <row r="36" spans="1:4" ht="15.6">
      <c r="A36" s="435"/>
      <c r="B36" s="436"/>
      <c r="C36" s="1037"/>
      <c r="D36" s="1038"/>
    </row>
    <row r="37" spans="1:4" ht="15.6">
      <c r="A37" s="253">
        <v>211000</v>
      </c>
      <c r="B37" s="60" t="s">
        <v>1067</v>
      </c>
      <c r="C37" s="852">
        <v>2065</v>
      </c>
      <c r="D37" s="902">
        <v>2000</v>
      </c>
    </row>
    <row r="38" spans="1:4" ht="15.6">
      <c r="A38" s="253">
        <v>212500</v>
      </c>
      <c r="B38" s="60" t="s">
        <v>1070</v>
      </c>
      <c r="C38" s="852">
        <v>14400</v>
      </c>
      <c r="D38" s="902">
        <v>14400</v>
      </c>
    </row>
    <row r="39" spans="1:4" ht="15.6">
      <c r="A39" s="253"/>
      <c r="B39" s="73"/>
      <c r="C39" s="852"/>
      <c r="D39" s="902"/>
    </row>
    <row r="40" spans="1:4" ht="15.6">
      <c r="A40" s="253"/>
      <c r="B40" s="73"/>
      <c r="C40" s="852"/>
      <c r="D40" s="902"/>
    </row>
    <row r="41" spans="1:4" ht="15.6">
      <c r="A41" s="253"/>
      <c r="B41" s="73"/>
      <c r="C41" s="852"/>
      <c r="D41" s="902"/>
    </row>
    <row r="42" spans="1:4" ht="15.6">
      <c r="A42" s="253"/>
      <c r="B42" s="73"/>
      <c r="C42" s="852"/>
      <c r="D42" s="902"/>
    </row>
    <row r="43" spans="1:4" ht="15.6">
      <c r="A43" s="253"/>
      <c r="B43" s="73"/>
      <c r="C43" s="852"/>
      <c r="D43" s="902"/>
    </row>
    <row r="44" spans="1:4" ht="15.6">
      <c r="A44" s="253"/>
      <c r="B44" s="73"/>
      <c r="C44" s="852"/>
      <c r="D44" s="902"/>
    </row>
    <row r="45" spans="1:4" ht="15.6">
      <c r="A45" s="188"/>
      <c r="B45" s="73"/>
      <c r="C45" s="841"/>
      <c r="D45" s="902"/>
    </row>
    <row r="46" spans="1:4" ht="16.2" thickBot="1">
      <c r="A46" s="189" t="s">
        <v>687</v>
      </c>
      <c r="B46" s="86"/>
      <c r="C46" s="1036">
        <f>SUM(C36:C45)</f>
        <v>16465</v>
      </c>
      <c r="D46" s="908">
        <f>SUM(D36:D45)</f>
        <v>16400</v>
      </c>
    </row>
    <row r="47" spans="1:4" ht="16.2" thickTop="1">
      <c r="A47" s="411" t="s">
        <v>184</v>
      </c>
      <c r="B47" s="202"/>
      <c r="C47" s="1037"/>
      <c r="D47" s="1038"/>
    </row>
    <row r="48" spans="1:4" ht="15.6">
      <c r="A48" s="437"/>
      <c r="B48" s="438"/>
      <c r="C48" s="851"/>
      <c r="D48" s="1040"/>
    </row>
    <row r="49" spans="1:7" ht="15.6">
      <c r="A49" s="253">
        <v>2110000</v>
      </c>
      <c r="B49" s="60" t="s">
        <v>1071</v>
      </c>
      <c r="C49" s="852">
        <v>2065</v>
      </c>
      <c r="D49" s="902">
        <v>43958.17</v>
      </c>
    </row>
    <row r="50" spans="1:7" ht="15.6">
      <c r="A50" s="253"/>
      <c r="B50" s="73"/>
      <c r="C50" s="852"/>
      <c r="D50" s="902"/>
    </row>
    <row r="51" spans="1:7" ht="15.6">
      <c r="A51" s="253"/>
      <c r="B51" s="73"/>
      <c r="C51" s="852"/>
      <c r="D51" s="902"/>
    </row>
    <row r="52" spans="1:7" ht="15.6">
      <c r="A52" s="253"/>
      <c r="B52" s="73"/>
      <c r="C52" s="852"/>
      <c r="D52" s="902"/>
    </row>
    <row r="53" spans="1:7" ht="15.6">
      <c r="A53" s="253"/>
      <c r="B53" s="73"/>
      <c r="C53" s="852"/>
      <c r="D53" s="902"/>
    </row>
    <row r="54" spans="1:7" ht="15.6">
      <c r="A54" s="253"/>
      <c r="B54" s="73"/>
      <c r="C54" s="852"/>
      <c r="D54" s="902"/>
    </row>
    <row r="55" spans="1:7" ht="15.6">
      <c r="A55" s="253"/>
      <c r="B55" s="73"/>
      <c r="C55" s="852"/>
      <c r="D55" s="902"/>
    </row>
    <row r="56" spans="1:7" ht="15.6">
      <c r="A56" s="253"/>
      <c r="B56" s="73"/>
      <c r="C56" s="852"/>
      <c r="D56" s="902"/>
    </row>
    <row r="57" spans="1:7" ht="15.6">
      <c r="A57" s="189"/>
      <c r="B57" s="190"/>
      <c r="C57" s="852"/>
      <c r="D57" s="902"/>
    </row>
    <row r="58" spans="1:7" ht="16.2" thickBot="1">
      <c r="A58" s="189" t="s">
        <v>688</v>
      </c>
      <c r="B58" s="190"/>
      <c r="C58" s="1036">
        <f>SUM(C48:C57)</f>
        <v>2065</v>
      </c>
      <c r="D58" s="908">
        <f>SUM(D48:D57)</f>
        <v>43958.17</v>
      </c>
    </row>
    <row r="59" spans="1:7" ht="16.2" thickTop="1">
      <c r="A59" s="701" t="s">
        <v>518</v>
      </c>
      <c r="B59" s="198"/>
      <c r="C59" s="826"/>
      <c r="D59" s="840"/>
      <c r="E59" s="702"/>
      <c r="F59" s="702"/>
      <c r="G59" s="702"/>
    </row>
    <row r="60" spans="1:7" ht="15.6">
      <c r="A60" s="703" t="s">
        <v>519</v>
      </c>
      <c r="B60" s="198"/>
      <c r="C60" s="826"/>
      <c r="D60" s="840"/>
      <c r="E60" s="702"/>
      <c r="F60" s="702"/>
      <c r="G60" s="702"/>
    </row>
    <row r="61" spans="1:7" ht="15.6">
      <c r="A61" s="88"/>
      <c r="B61" s="195" t="s">
        <v>689</v>
      </c>
      <c r="C61" s="827"/>
      <c r="D61" s="827"/>
    </row>
    <row r="62" spans="1:7">
      <c r="A62" s="579"/>
      <c r="B62" s="197"/>
      <c r="C62" s="828"/>
      <c r="D62" s="828"/>
    </row>
    <row r="63" spans="1:7">
      <c r="A63" s="579"/>
      <c r="B63" s="197"/>
      <c r="C63" s="828"/>
      <c r="D63" s="828"/>
    </row>
  </sheetData>
  <phoneticPr fontId="0" type="noConversion"/>
  <pageMargins left="0.5" right="0.5" top="0" bottom="0" header="0.5" footer="0.5"/>
  <pageSetup paperSize="5" scale="9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topLeftCell="A4" workbookViewId="0">
      <selection activeCell="A61" sqref="A61"/>
    </sheetView>
  </sheetViews>
  <sheetFormatPr defaultRowHeight="15"/>
  <sheetData>
    <row r="13" spans="1:8" ht="20.399999999999999">
      <c r="A13" s="1358" t="s">
        <v>904</v>
      </c>
      <c r="B13" s="1358"/>
      <c r="C13" s="1358"/>
      <c r="D13" s="1358"/>
      <c r="E13" s="1358"/>
      <c r="F13" s="1358"/>
      <c r="G13" s="1358"/>
      <c r="H13" s="1358"/>
    </row>
    <row r="16" spans="1:8" ht="17.399999999999999">
      <c r="A16" s="1315">
        <v>8000</v>
      </c>
      <c r="B16" s="1315"/>
      <c r="C16" s="1315"/>
      <c r="D16" s="1315"/>
      <c r="E16" s="1315"/>
      <c r="F16" s="1315"/>
      <c r="G16" s="1315"/>
      <c r="H16" s="1315"/>
    </row>
    <row r="18" spans="1:8" ht="17.399999999999999">
      <c r="A18" s="1315"/>
      <c r="B18" s="1315"/>
      <c r="C18" s="1315"/>
      <c r="D18" s="1315"/>
      <c r="E18" s="1315"/>
      <c r="F18" s="1315"/>
      <c r="G18" s="1315"/>
      <c r="H18" s="1315"/>
    </row>
    <row r="20" spans="1:8" ht="17.399999999999999">
      <c r="A20" s="1315"/>
      <c r="B20" s="1315"/>
      <c r="C20" s="1315"/>
      <c r="D20" s="1315"/>
      <c r="E20" s="1315"/>
      <c r="F20" s="1315"/>
      <c r="G20" s="1315"/>
      <c r="H20" s="1315"/>
    </row>
    <row r="21" spans="1:8" ht="17.399999999999999">
      <c r="A21" s="1315"/>
      <c r="B21" s="1315"/>
      <c r="C21" s="1315"/>
      <c r="D21" s="1315"/>
      <c r="E21" s="1315"/>
      <c r="F21" s="1315"/>
      <c r="G21" s="1315"/>
      <c r="H21" s="1315"/>
    </row>
    <row r="22" spans="1:8">
      <c r="A22" s="1327"/>
      <c r="B22" s="1327"/>
      <c r="C22" s="1327"/>
      <c r="D22" s="1327"/>
      <c r="E22" s="1327"/>
      <c r="F22" s="1327"/>
      <c r="G22" s="1327"/>
      <c r="H22" s="1327"/>
    </row>
    <row r="24" spans="1:8">
      <c r="A24" s="1327"/>
      <c r="B24" s="1327"/>
      <c r="C24" s="1327"/>
      <c r="D24" s="1327"/>
      <c r="E24" s="1327"/>
      <c r="F24" s="1327"/>
      <c r="G24" s="1327"/>
      <c r="H24" s="1327"/>
    </row>
    <row r="58" spans="1:8">
      <c r="A58" s="1321" t="s">
        <v>903</v>
      </c>
      <c r="B58" s="1327"/>
      <c r="C58" s="1327"/>
      <c r="D58" s="1327"/>
      <c r="E58" s="1327"/>
      <c r="F58" s="1327"/>
      <c r="G58" s="1327"/>
      <c r="H58" s="132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pane xSplit="2" ySplit="11" topLeftCell="C39" activePane="bottomRight" state="frozen"/>
      <selection pane="topRight" activeCell="C1" sqref="C1"/>
      <selection pane="bottomLeft" activeCell="A12" sqref="A12"/>
      <selection pane="bottomRight" activeCell="A59" sqref="A59"/>
    </sheetView>
  </sheetViews>
  <sheetFormatPr defaultColWidth="6.81640625" defaultRowHeight="15"/>
  <cols>
    <col min="1" max="1" width="10.6328125" customWidth="1"/>
    <col min="2" max="2" width="35.81640625" customWidth="1"/>
    <col min="3" max="3" width="15.81640625" style="788" customWidth="1"/>
    <col min="4" max="4" width="19.36328125" style="788" customWidth="1"/>
  </cols>
  <sheetData>
    <row r="1" spans="1:4" ht="15.6" thickBot="1"/>
    <row r="2" spans="1:4" ht="15.6">
      <c r="A2" s="224" t="s">
        <v>690</v>
      </c>
      <c r="B2" s="225"/>
      <c r="C2" s="812"/>
      <c r="D2" s="829"/>
    </row>
    <row r="3" spans="1:4" ht="15.6">
      <c r="A3" s="227" t="s">
        <v>378</v>
      </c>
      <c r="B3" s="228"/>
      <c r="C3" s="813"/>
      <c r="D3" s="830"/>
    </row>
    <row r="4" spans="1:4" ht="16.2" thickBot="1">
      <c r="A4" s="182" t="s">
        <v>443</v>
      </c>
      <c r="B4" s="88"/>
      <c r="C4" s="813"/>
      <c r="D4" s="830"/>
    </row>
    <row r="5" spans="1:4" ht="15.6">
      <c r="A5" s="333" t="s">
        <v>183</v>
      </c>
      <c r="B5" s="409" t="s">
        <v>684</v>
      </c>
      <c r="C5" s="814"/>
      <c r="D5" s="831"/>
    </row>
    <row r="6" spans="1:4" ht="15.6">
      <c r="A6" s="337" t="s">
        <v>185</v>
      </c>
      <c r="B6" s="387" t="s">
        <v>467</v>
      </c>
      <c r="C6" s="815" t="str">
        <f>'Page 33-Non-levied Spec Rev'!C6</f>
        <v>City/Town County of:___________</v>
      </c>
      <c r="D6" s="832"/>
    </row>
    <row r="7" spans="1:4" ht="15.6">
      <c r="A7" s="413" t="s">
        <v>188</v>
      </c>
      <c r="B7" s="387" t="s">
        <v>467</v>
      </c>
      <c r="C7" s="816" t="str">
        <f>'Page 33-Non-levied Spec Rev'!C7</f>
        <v>Fiscal Year: __2015-2016________</v>
      </c>
      <c r="D7" s="833"/>
    </row>
    <row r="8" spans="1:4" ht="15.6">
      <c r="A8" s="341"/>
      <c r="B8" s="342"/>
      <c r="C8" s="817"/>
      <c r="D8" s="834"/>
    </row>
    <row r="9" spans="1:4" ht="15.6">
      <c r="A9" s="345" t="s">
        <v>195</v>
      </c>
      <c r="B9" s="346"/>
      <c r="C9" s="818" t="s">
        <v>382</v>
      </c>
      <c r="D9" s="835" t="s">
        <v>201</v>
      </c>
    </row>
    <row r="10" spans="1:4" ht="15.6">
      <c r="A10" s="347" t="s">
        <v>202</v>
      </c>
      <c r="B10" s="214" t="s">
        <v>195</v>
      </c>
      <c r="C10" s="819" t="s">
        <v>205</v>
      </c>
      <c r="D10" s="836" t="s">
        <v>204</v>
      </c>
    </row>
    <row r="11" spans="1:4" ht="18" customHeight="1">
      <c r="A11" s="326" t="s">
        <v>386</v>
      </c>
      <c r="B11" s="399"/>
      <c r="C11" s="820"/>
      <c r="D11" s="837"/>
    </row>
    <row r="12" spans="1:4" ht="15.6">
      <c r="A12" s="429"/>
      <c r="B12" s="430"/>
      <c r="C12" s="880"/>
      <c r="D12" s="1035"/>
    </row>
    <row r="13" spans="1:4" ht="15.6">
      <c r="A13" s="251"/>
      <c r="B13" s="252"/>
      <c r="C13" s="880"/>
      <c r="D13" s="1035"/>
    </row>
    <row r="14" spans="1:4" ht="15.6">
      <c r="A14" s="253"/>
      <c r="B14" s="73"/>
      <c r="C14" s="852"/>
      <c r="D14" s="902"/>
    </row>
    <row r="15" spans="1:4" ht="15.6">
      <c r="A15" s="253"/>
      <c r="B15" s="73"/>
      <c r="C15" s="852"/>
      <c r="D15" s="902"/>
    </row>
    <row r="16" spans="1:4" ht="15.6">
      <c r="A16" s="253"/>
      <c r="B16" s="73"/>
      <c r="C16" s="852"/>
      <c r="D16" s="902"/>
    </row>
    <row r="17" spans="1:4" ht="16.2" thickBot="1">
      <c r="A17" s="67" t="s">
        <v>685</v>
      </c>
      <c r="B17" s="417"/>
      <c r="C17" s="1036">
        <f>SUM(C12:C16)</f>
        <v>0</v>
      </c>
      <c r="D17" s="908">
        <f>SUM(D12:D16)</f>
        <v>0</v>
      </c>
    </row>
    <row r="18" spans="1:4" ht="16.2" thickTop="1">
      <c r="A18" s="326" t="s">
        <v>184</v>
      </c>
      <c r="B18" s="327"/>
      <c r="C18" s="1037"/>
      <c r="D18" s="1038"/>
    </row>
    <row r="19" spans="1:4" ht="15.6">
      <c r="A19" s="431"/>
      <c r="B19" s="432"/>
      <c r="C19" s="881"/>
      <c r="D19" s="1039"/>
    </row>
    <row r="20" spans="1:4" ht="15.6">
      <c r="A20" s="253"/>
      <c r="B20" s="73"/>
      <c r="C20" s="852"/>
      <c r="D20" s="902"/>
    </row>
    <row r="21" spans="1:4" ht="15.6">
      <c r="A21" s="253"/>
      <c r="B21" s="73"/>
      <c r="C21" s="852"/>
      <c r="D21" s="902"/>
    </row>
    <row r="22" spans="1:4" ht="15.6">
      <c r="A22" s="253"/>
      <c r="B22" s="73"/>
      <c r="C22" s="852"/>
      <c r="D22" s="902"/>
    </row>
    <row r="23" spans="1:4" ht="15.6">
      <c r="A23" s="253"/>
      <c r="B23" s="73"/>
      <c r="C23" s="852"/>
      <c r="D23" s="902"/>
    </row>
    <row r="24" spans="1:4" ht="15.6">
      <c r="A24" s="253"/>
      <c r="B24" s="73"/>
      <c r="C24" s="852"/>
      <c r="D24" s="902"/>
    </row>
    <row r="25" spans="1:4" ht="15.6">
      <c r="A25" s="253"/>
      <c r="B25" s="73"/>
      <c r="C25" s="852"/>
      <c r="D25" s="902"/>
    </row>
    <row r="26" spans="1:4" ht="15.6">
      <c r="A26" s="188"/>
      <c r="B26" s="73"/>
      <c r="C26" s="852"/>
      <c r="D26" s="902"/>
    </row>
    <row r="27" spans="1:4" ht="16.2" thickBot="1">
      <c r="A27" s="76" t="s">
        <v>686</v>
      </c>
      <c r="B27" s="419"/>
      <c r="C27" s="1036">
        <f>SUM(C19:C26)</f>
        <v>0</v>
      </c>
      <c r="D27" s="908">
        <f>SUM(D19:D26)</f>
        <v>0</v>
      </c>
    </row>
    <row r="28" spans="1:4" ht="16.8" thickTop="1" thickBot="1">
      <c r="A28" s="194"/>
      <c r="B28" s="86"/>
      <c r="C28" s="823"/>
      <c r="D28" s="823"/>
    </row>
    <row r="29" spans="1:4" ht="15.6">
      <c r="A29" s="422" t="s">
        <v>183</v>
      </c>
      <c r="B29" s="409" t="s">
        <v>684</v>
      </c>
      <c r="C29" s="824"/>
      <c r="D29" s="838"/>
    </row>
    <row r="30" spans="1:4" ht="15.6">
      <c r="A30" s="337" t="s">
        <v>185</v>
      </c>
      <c r="B30" s="387" t="s">
        <v>470</v>
      </c>
      <c r="C30" s="815" t="str">
        <f>C6</f>
        <v>City/Town County of:___________</v>
      </c>
      <c r="D30" s="832"/>
    </row>
    <row r="31" spans="1:4" ht="15.6">
      <c r="A31" s="413" t="s">
        <v>188</v>
      </c>
      <c r="B31" s="387" t="s">
        <v>470</v>
      </c>
      <c r="C31" s="816" t="str">
        <f>C7</f>
        <v>Fiscal Year: __2015-2016________</v>
      </c>
      <c r="D31" s="839"/>
    </row>
    <row r="32" spans="1:4" ht="15.6">
      <c r="A32" s="341"/>
      <c r="B32" s="342"/>
      <c r="C32" s="817"/>
      <c r="D32" s="834"/>
    </row>
    <row r="33" spans="1:4" ht="15.6">
      <c r="A33" s="345" t="s">
        <v>195</v>
      </c>
      <c r="B33" s="346"/>
      <c r="C33" s="818" t="s">
        <v>382</v>
      </c>
      <c r="D33" s="835" t="s">
        <v>201</v>
      </c>
    </row>
    <row r="34" spans="1:4" ht="15.6">
      <c r="A34" s="347" t="s">
        <v>202</v>
      </c>
      <c r="B34" s="214" t="s">
        <v>195</v>
      </c>
      <c r="C34" s="819" t="s">
        <v>205</v>
      </c>
      <c r="D34" s="836" t="s">
        <v>204</v>
      </c>
    </row>
    <row r="35" spans="1:4" ht="15.6">
      <c r="A35" s="411" t="s">
        <v>386</v>
      </c>
      <c r="B35" s="434"/>
      <c r="C35" s="1041"/>
      <c r="D35" s="1034"/>
    </row>
    <row r="36" spans="1:4" ht="15.6">
      <c r="A36" s="435"/>
      <c r="B36" s="436"/>
      <c r="C36" s="1037"/>
      <c r="D36" s="1038"/>
    </row>
    <row r="37" spans="1:4" ht="15.6">
      <c r="A37" s="253"/>
      <c r="B37" s="73"/>
      <c r="C37" s="852"/>
      <c r="D37" s="902"/>
    </row>
    <row r="38" spans="1:4" ht="15.6">
      <c r="A38" s="253"/>
      <c r="B38" s="73"/>
      <c r="C38" s="852"/>
      <c r="D38" s="902"/>
    </row>
    <row r="39" spans="1:4" ht="15.6">
      <c r="A39" s="253"/>
      <c r="B39" s="73"/>
      <c r="C39" s="852"/>
      <c r="D39" s="902"/>
    </row>
    <row r="40" spans="1:4" ht="15.6">
      <c r="A40" s="253"/>
      <c r="B40" s="73"/>
      <c r="C40" s="852"/>
      <c r="D40" s="902"/>
    </row>
    <row r="41" spans="1:4" ht="15.6">
      <c r="A41" s="253"/>
      <c r="B41" s="73"/>
      <c r="C41" s="852"/>
      <c r="D41" s="902"/>
    </row>
    <row r="42" spans="1:4" ht="15.6">
      <c r="A42" s="253"/>
      <c r="B42" s="73"/>
      <c r="C42" s="852"/>
      <c r="D42" s="902"/>
    </row>
    <row r="43" spans="1:4" ht="15.6">
      <c r="A43" s="253"/>
      <c r="B43" s="73"/>
      <c r="C43" s="852"/>
      <c r="D43" s="902"/>
    </row>
    <row r="44" spans="1:4" ht="15.6">
      <c r="A44" s="253"/>
      <c r="B44" s="73"/>
      <c r="C44" s="852"/>
      <c r="D44" s="902"/>
    </row>
    <row r="45" spans="1:4" ht="15.6">
      <c r="A45" s="188"/>
      <c r="B45" s="73"/>
      <c r="C45" s="841"/>
      <c r="D45" s="902"/>
    </row>
    <row r="46" spans="1:4" ht="16.2" thickBot="1">
      <c r="A46" s="67" t="s">
        <v>685</v>
      </c>
      <c r="B46" s="417"/>
      <c r="C46" s="1036">
        <f>SUM(C36:C45)</f>
        <v>0</v>
      </c>
      <c r="D46" s="908">
        <f>SUM(D36:D45)</f>
        <v>0</v>
      </c>
    </row>
    <row r="47" spans="1:4" ht="16.2" thickTop="1">
      <c r="A47" s="411" t="s">
        <v>184</v>
      </c>
      <c r="B47" s="202"/>
      <c r="C47" s="1037"/>
      <c r="D47" s="1038"/>
    </row>
    <row r="48" spans="1:4" ht="15.6">
      <c r="A48" s="437"/>
      <c r="B48" s="438"/>
      <c r="C48" s="851"/>
      <c r="D48" s="1040"/>
    </row>
    <row r="49" spans="1:4" ht="15.6">
      <c r="A49" s="253"/>
      <c r="B49" s="73"/>
      <c r="C49" s="852"/>
      <c r="D49" s="902"/>
    </row>
    <row r="50" spans="1:4" ht="15.6">
      <c r="A50" s="253"/>
      <c r="B50" s="73"/>
      <c r="C50" s="852"/>
      <c r="D50" s="902"/>
    </row>
    <row r="51" spans="1:4" ht="15.6">
      <c r="A51" s="253"/>
      <c r="B51" s="73"/>
      <c r="C51" s="852"/>
      <c r="D51" s="902"/>
    </row>
    <row r="52" spans="1:4" ht="15.6">
      <c r="A52" s="253"/>
      <c r="B52" s="73"/>
      <c r="C52" s="852"/>
      <c r="D52" s="902"/>
    </row>
    <row r="53" spans="1:4" ht="15.6">
      <c r="A53" s="253"/>
      <c r="B53" s="73"/>
      <c r="C53" s="852"/>
      <c r="D53" s="902"/>
    </row>
    <row r="54" spans="1:4" ht="15.6">
      <c r="A54" s="253"/>
      <c r="B54" s="73"/>
      <c r="C54" s="852"/>
      <c r="D54" s="902"/>
    </row>
    <row r="55" spans="1:4" ht="15.6">
      <c r="A55" s="253"/>
      <c r="B55" s="73"/>
      <c r="C55" s="852"/>
      <c r="D55" s="902"/>
    </row>
    <row r="56" spans="1:4" ht="15.6">
      <c r="A56" s="253"/>
      <c r="B56" s="73"/>
      <c r="C56" s="852"/>
      <c r="D56" s="902"/>
    </row>
    <row r="57" spans="1:4" ht="15.6">
      <c r="A57" s="189"/>
      <c r="B57" s="190"/>
      <c r="C57" s="852"/>
      <c r="D57" s="902"/>
    </row>
    <row r="58" spans="1:4" ht="16.2" thickBot="1">
      <c r="A58" s="76" t="s">
        <v>686</v>
      </c>
      <c r="B58" s="190"/>
      <c r="C58" s="1036">
        <f>SUM(C48:C57)</f>
        <v>0</v>
      </c>
      <c r="D58" s="908">
        <f>SUM(D48:D57)</f>
        <v>0</v>
      </c>
    </row>
    <row r="59" spans="1:4" ht="16.2" thickTop="1">
      <c r="A59" s="701" t="s">
        <v>518</v>
      </c>
      <c r="B59" s="88"/>
      <c r="C59" s="827"/>
      <c r="D59" s="841"/>
    </row>
    <row r="60" spans="1:4" ht="15.6">
      <c r="A60" s="703" t="s">
        <v>519</v>
      </c>
      <c r="B60" s="88"/>
      <c r="C60" s="827"/>
      <c r="D60" s="841"/>
    </row>
    <row r="61" spans="1:4" ht="15.6">
      <c r="A61" s="200"/>
      <c r="B61" s="195" t="s">
        <v>691</v>
      </c>
      <c r="C61" s="827"/>
      <c r="D61" s="827"/>
    </row>
    <row r="62" spans="1:4">
      <c r="A62" s="579"/>
      <c r="B62" s="197"/>
      <c r="C62" s="828"/>
      <c r="D62" s="828"/>
    </row>
    <row r="63" spans="1:4">
      <c r="A63" s="196"/>
      <c r="B63" s="197"/>
      <c r="C63" s="828"/>
      <c r="D63" s="828"/>
    </row>
  </sheetData>
  <phoneticPr fontId="0" type="noConversion"/>
  <pageMargins left="0.5" right="0.5" top="0" bottom="0" header="0.5" footer="0.5"/>
  <pageSetup paperSize="5" scale="98" orientation="portrait" r:id="rId1"/>
  <headerFooter alignWithMargins="0"/>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42"/>
  <sheetViews>
    <sheetView workbookViewId="0">
      <pane xSplit="3" ySplit="14" topLeftCell="D15" activePane="bottomRight" state="frozen"/>
      <selection pane="topRight" activeCell="D1" sqref="D1"/>
      <selection pane="bottomLeft" activeCell="A15" sqref="A15"/>
      <selection pane="bottomRight" activeCell="D25" sqref="D25"/>
    </sheetView>
  </sheetViews>
  <sheetFormatPr defaultColWidth="6.81640625" defaultRowHeight="15"/>
  <cols>
    <col min="1" max="1" width="2.08984375" customWidth="1"/>
    <col min="2" max="2" width="6" customWidth="1"/>
    <col min="3" max="3" width="17.54296875" customWidth="1"/>
    <col min="4" max="4" width="12.36328125" style="788" customWidth="1"/>
    <col min="5" max="5" width="9.453125" style="788" customWidth="1"/>
    <col min="6" max="6" width="13.90625" style="788" customWidth="1"/>
    <col min="7" max="7" width="1" style="788" customWidth="1"/>
    <col min="8" max="8" width="11.453125" style="788" customWidth="1"/>
    <col min="9" max="9" width="11.36328125" style="788" customWidth="1"/>
    <col min="10" max="10" width="12.453125" style="788" customWidth="1"/>
    <col min="11" max="11" width="13" style="788" customWidth="1"/>
    <col min="12" max="12" width="12.08984375" style="788" customWidth="1"/>
    <col min="13" max="13" width="10.1796875" style="788" customWidth="1"/>
    <col min="14" max="15" width="0" hidden="1" customWidth="1"/>
    <col min="16" max="16" width="9" customWidth="1"/>
  </cols>
  <sheetData>
    <row r="1" spans="1:16" ht="15.6">
      <c r="A1" s="1373" t="s">
        <v>692</v>
      </c>
      <c r="B1" s="264"/>
      <c r="C1" s="264"/>
      <c r="D1" s="842"/>
      <c r="E1" s="842"/>
      <c r="F1" s="842"/>
      <c r="G1" s="842"/>
      <c r="H1" s="842"/>
      <c r="I1" s="842"/>
      <c r="J1" s="842"/>
      <c r="K1" s="842"/>
      <c r="L1" s="842"/>
      <c r="M1" s="842"/>
    </row>
    <row r="2" spans="1:16" ht="17.399999999999999">
      <c r="A2" s="1374"/>
      <c r="B2" s="1176" t="str">
        <f>Coverpage!A51</f>
        <v xml:space="preserve">City/Town/County of ROUNDUP                                                                </v>
      </c>
      <c r="C2" s="228"/>
      <c r="D2" s="813"/>
      <c r="E2" s="813"/>
      <c r="F2" s="813"/>
      <c r="G2" s="813"/>
      <c r="H2" s="813"/>
      <c r="I2" s="858"/>
      <c r="J2" s="858"/>
      <c r="K2" s="858"/>
      <c r="L2" s="813"/>
      <c r="M2" s="813"/>
    </row>
    <row r="3" spans="1:16" ht="15.6">
      <c r="A3" s="1374"/>
      <c r="B3" s="720" t="s">
        <v>693</v>
      </c>
      <c r="C3" s="228"/>
      <c r="D3" s="813"/>
      <c r="E3" s="813"/>
      <c r="F3" s="813"/>
      <c r="G3" s="813"/>
      <c r="H3" s="813"/>
      <c r="I3" s="858"/>
      <c r="J3" s="858"/>
      <c r="K3" s="858"/>
      <c r="L3" s="813"/>
      <c r="M3" s="813"/>
    </row>
    <row r="4" spans="1:16" ht="18.600000000000001" thickBot="1">
      <c r="A4" s="1374"/>
      <c r="B4" s="775" t="s">
        <v>694</v>
      </c>
      <c r="C4" s="228"/>
      <c r="D4" s="813"/>
      <c r="E4" s="813"/>
      <c r="F4" s="1167"/>
      <c r="G4" s="1167"/>
      <c r="H4" s="1167"/>
      <c r="I4" s="1168"/>
      <c r="J4" s="858"/>
      <c r="K4" s="858"/>
      <c r="L4" s="813"/>
      <c r="M4" s="859"/>
    </row>
    <row r="5" spans="1:16" ht="16.2" thickTop="1">
      <c r="A5" s="1374"/>
      <c r="B5" s="1375" t="s">
        <v>944</v>
      </c>
      <c r="C5" s="1376"/>
      <c r="D5" s="1377"/>
      <c r="E5" s="813"/>
      <c r="F5" s="813"/>
      <c r="G5" s="813"/>
      <c r="H5" s="813"/>
      <c r="I5" s="858"/>
      <c r="J5" s="858"/>
      <c r="K5" s="1300" t="s">
        <v>695</v>
      </c>
      <c r="L5" s="1297" t="s">
        <v>1109</v>
      </c>
      <c r="M5" s="843"/>
    </row>
    <row r="6" spans="1:16" ht="15.6">
      <c r="A6" s="1374"/>
      <c r="B6" s="708" t="s">
        <v>943</v>
      </c>
      <c r="C6" s="221"/>
      <c r="D6" s="844">
        <v>1637675</v>
      </c>
      <c r="E6" s="813"/>
      <c r="F6" s="813"/>
      <c r="G6" s="813"/>
      <c r="H6" s="813"/>
      <c r="I6" s="858"/>
      <c r="J6" s="858"/>
      <c r="K6" s="862"/>
      <c r="L6" s="813"/>
      <c r="M6" s="863"/>
    </row>
    <row r="7" spans="1:16" ht="15.6">
      <c r="A7" s="1374"/>
      <c r="B7" s="708" t="s">
        <v>696</v>
      </c>
      <c r="C7" s="264"/>
      <c r="D7" s="844">
        <v>1638</v>
      </c>
      <c r="E7" s="813"/>
      <c r="F7" s="813"/>
      <c r="G7" s="813"/>
      <c r="H7" s="813"/>
      <c r="I7" s="858"/>
      <c r="J7" s="858"/>
      <c r="K7" s="864" t="s">
        <v>697</v>
      </c>
      <c r="L7" s="813"/>
      <c r="M7" s="863"/>
    </row>
    <row r="8" spans="1:16" ht="16.2" thickBot="1">
      <c r="A8" s="1374"/>
      <c r="B8" s="710"/>
      <c r="C8" s="704"/>
      <c r="D8" s="845"/>
      <c r="E8" s="813"/>
      <c r="F8" s="865"/>
      <c r="G8" s="865"/>
      <c r="H8" s="813"/>
      <c r="I8" s="858"/>
      <c r="J8" s="858"/>
      <c r="K8" s="866"/>
      <c r="L8" s="859"/>
      <c r="M8" s="845"/>
    </row>
    <row r="9" spans="1:16" ht="16.2" thickTop="1">
      <c r="A9" s="1374"/>
      <c r="B9" s="712"/>
      <c r="C9" s="712"/>
      <c r="D9" s="846"/>
      <c r="E9" s="846"/>
      <c r="F9" s="867" t="s">
        <v>930</v>
      </c>
      <c r="G9" s="867"/>
      <c r="H9" s="846"/>
      <c r="I9" s="868"/>
      <c r="J9" s="868"/>
      <c r="K9" s="868"/>
      <c r="L9" s="846"/>
      <c r="M9" s="869"/>
    </row>
    <row r="10" spans="1:16" ht="15.6">
      <c r="A10" s="1374"/>
      <c r="B10" s="235"/>
      <c r="C10" s="296"/>
      <c r="D10" s="1193" t="s">
        <v>698</v>
      </c>
      <c r="E10" s="1194" t="s">
        <v>699</v>
      </c>
      <c r="F10" s="1195" t="s">
        <v>700</v>
      </c>
      <c r="G10" s="1196"/>
      <c r="H10" s="1195" t="s">
        <v>701</v>
      </c>
      <c r="I10" s="1194" t="s">
        <v>702</v>
      </c>
      <c r="J10" s="1197" t="s">
        <v>905</v>
      </c>
      <c r="K10" s="1198" t="s">
        <v>906</v>
      </c>
      <c r="L10" s="1194" t="s">
        <v>908</v>
      </c>
      <c r="M10" s="1199" t="s">
        <v>907</v>
      </c>
      <c r="P10" s="1192" t="s">
        <v>934</v>
      </c>
    </row>
    <row r="11" spans="1:16" ht="15.6">
      <c r="A11" s="1374"/>
      <c r="B11" s="235"/>
      <c r="C11" s="296"/>
      <c r="D11" s="847"/>
      <c r="E11" s="822"/>
      <c r="F11" s="1164" t="s">
        <v>927</v>
      </c>
      <c r="G11" s="1158"/>
      <c r="H11" s="847" t="s">
        <v>911</v>
      </c>
      <c r="I11" s="822"/>
      <c r="J11" s="870"/>
      <c r="K11" s="822"/>
      <c r="L11" s="1163" t="s">
        <v>927</v>
      </c>
      <c r="M11" s="871"/>
      <c r="P11" s="1190" t="s">
        <v>931</v>
      </c>
    </row>
    <row r="12" spans="1:16" ht="15.6">
      <c r="A12" s="1374"/>
      <c r="B12" s="235"/>
      <c r="C12" s="296"/>
      <c r="D12" s="847"/>
      <c r="E12" s="822" t="s">
        <v>910</v>
      </c>
      <c r="F12" s="1164" t="s">
        <v>926</v>
      </c>
      <c r="G12" s="1158"/>
      <c r="H12" s="847" t="s">
        <v>916</v>
      </c>
      <c r="I12" s="822"/>
      <c r="J12" s="822" t="s">
        <v>919</v>
      </c>
      <c r="K12" s="822"/>
      <c r="L12" s="1163" t="s">
        <v>925</v>
      </c>
      <c r="M12" s="871"/>
      <c r="P12" s="1191" t="s">
        <v>933</v>
      </c>
    </row>
    <row r="13" spans="1:16" ht="15.6">
      <c r="A13" s="1374"/>
      <c r="B13" s="297" t="s">
        <v>914</v>
      </c>
      <c r="C13" s="296"/>
      <c r="D13" s="848"/>
      <c r="E13" s="822" t="s">
        <v>911</v>
      </c>
      <c r="F13" s="847" t="s">
        <v>921</v>
      </c>
      <c r="G13" s="1158"/>
      <c r="H13" s="847" t="s">
        <v>705</v>
      </c>
      <c r="I13" s="822" t="s">
        <v>917</v>
      </c>
      <c r="J13" s="822" t="s">
        <v>920</v>
      </c>
      <c r="K13" s="822" t="s">
        <v>921</v>
      </c>
      <c r="L13" s="822" t="s">
        <v>921</v>
      </c>
      <c r="M13" s="871" t="s">
        <v>923</v>
      </c>
      <c r="P13" s="1187" t="s">
        <v>911</v>
      </c>
    </row>
    <row r="14" spans="1:16" ht="16.2" thickBot="1">
      <c r="A14" s="1374"/>
      <c r="B14" s="714" t="s">
        <v>915</v>
      </c>
      <c r="C14" s="715" t="s">
        <v>481</v>
      </c>
      <c r="D14" s="849" t="s">
        <v>913</v>
      </c>
      <c r="E14" s="855" t="s">
        <v>912</v>
      </c>
      <c r="F14" s="849" t="s">
        <v>928</v>
      </c>
      <c r="G14" s="1159"/>
      <c r="H14" s="849" t="s">
        <v>706</v>
      </c>
      <c r="I14" s="855" t="s">
        <v>918</v>
      </c>
      <c r="J14" s="855" t="s">
        <v>918</v>
      </c>
      <c r="K14" s="855" t="s">
        <v>918</v>
      </c>
      <c r="L14" s="855" t="s">
        <v>924</v>
      </c>
      <c r="M14" s="873" t="s">
        <v>922</v>
      </c>
      <c r="P14" s="1188" t="s">
        <v>932</v>
      </c>
    </row>
    <row r="15" spans="1:16" ht="15.6">
      <c r="A15" s="1374"/>
      <c r="B15" s="204">
        <v>1000</v>
      </c>
      <c r="C15" s="1295" t="s">
        <v>10</v>
      </c>
      <c r="D15" s="850">
        <v>913760</v>
      </c>
      <c r="E15" s="851">
        <v>434551.42</v>
      </c>
      <c r="F15" s="1165">
        <f>D15+E15</f>
        <v>1348311.42</v>
      </c>
      <c r="G15" s="1160"/>
      <c r="H15" s="850">
        <v>787619.42</v>
      </c>
      <c r="I15" s="851">
        <v>337236.04</v>
      </c>
      <c r="J15" s="851">
        <v>223455.96</v>
      </c>
      <c r="K15" s="874">
        <f>I15+J15</f>
        <v>560692</v>
      </c>
      <c r="L15" s="1165">
        <f>H15+K15</f>
        <v>1348311.42</v>
      </c>
      <c r="M15" s="1253">
        <v>136.41999999999999</v>
      </c>
      <c r="P15" s="1189">
        <f>H15+K15-D15</f>
        <v>434551.41999999993</v>
      </c>
    </row>
    <row r="16" spans="1:16" ht="15.6">
      <c r="A16" s="1374"/>
      <c r="B16" s="717">
        <v>2190</v>
      </c>
      <c r="C16" s="1281" t="s">
        <v>1105</v>
      </c>
      <c r="D16" s="850">
        <v>13100</v>
      </c>
      <c r="E16" s="851">
        <v>6535.42</v>
      </c>
      <c r="F16" s="1165">
        <f t="shared" ref="F16:F36" si="0">D16+E16</f>
        <v>19635.419999999998</v>
      </c>
      <c r="G16" s="1160"/>
      <c r="H16" s="850">
        <v>16062.94</v>
      </c>
      <c r="I16" s="851">
        <v>2000</v>
      </c>
      <c r="J16" s="851">
        <v>1572.48</v>
      </c>
      <c r="K16" s="874">
        <f t="shared" ref="K16:K35" si="1">I16+J16</f>
        <v>3572.48</v>
      </c>
      <c r="L16" s="1165">
        <f t="shared" ref="L16:L36" si="2">H16+K16</f>
        <v>19635.420000000002</v>
      </c>
      <c r="M16" s="1253">
        <v>0.96</v>
      </c>
      <c r="P16" s="1189">
        <f t="shared" ref="P16:P35" si="3">H16+K16-D16</f>
        <v>6535.4200000000019</v>
      </c>
    </row>
    <row r="17" spans="1:16" ht="15.6">
      <c r="A17" s="1374"/>
      <c r="B17" s="717">
        <v>2370</v>
      </c>
      <c r="C17" s="1281" t="s">
        <v>1106</v>
      </c>
      <c r="D17" s="850">
        <v>27500</v>
      </c>
      <c r="E17" s="851">
        <v>13618.02</v>
      </c>
      <c r="F17" s="1165">
        <f t="shared" si="0"/>
        <v>41118.020000000004</v>
      </c>
      <c r="G17" s="1160"/>
      <c r="H17" s="850">
        <v>32545.38</v>
      </c>
      <c r="I17" s="851">
        <v>3200</v>
      </c>
      <c r="J17" s="851">
        <v>5372.64</v>
      </c>
      <c r="K17" s="874">
        <f t="shared" si="1"/>
        <v>8572.64</v>
      </c>
      <c r="L17" s="1165">
        <f t="shared" si="2"/>
        <v>41118.020000000004</v>
      </c>
      <c r="M17" s="1253">
        <v>3.28</v>
      </c>
      <c r="P17" s="1189">
        <f t="shared" si="3"/>
        <v>13618.020000000004</v>
      </c>
    </row>
    <row r="18" spans="1:16" ht="15.6">
      <c r="A18" s="1374"/>
      <c r="B18" s="191">
        <v>2371</v>
      </c>
      <c r="C18" s="1296" t="s">
        <v>1107</v>
      </c>
      <c r="D18" s="851">
        <v>61000</v>
      </c>
      <c r="E18" s="851">
        <v>23546.75</v>
      </c>
      <c r="F18" s="1165">
        <f t="shared" si="0"/>
        <v>84546.75</v>
      </c>
      <c r="G18" s="1160"/>
      <c r="H18" s="850">
        <v>70751.509999999995</v>
      </c>
      <c r="I18" s="851">
        <v>4000</v>
      </c>
      <c r="J18" s="851">
        <v>9795.24</v>
      </c>
      <c r="K18" s="874">
        <f t="shared" si="1"/>
        <v>13795.24</v>
      </c>
      <c r="L18" s="1165">
        <f t="shared" si="2"/>
        <v>84546.75</v>
      </c>
      <c r="M18" s="1253">
        <v>5.98</v>
      </c>
      <c r="P18" s="1189">
        <f t="shared" si="3"/>
        <v>23546.75</v>
      </c>
    </row>
    <row r="19" spans="1:16" ht="15.6">
      <c r="A19" s="1374"/>
      <c r="B19" s="191"/>
      <c r="C19" s="219"/>
      <c r="D19" s="851"/>
      <c r="E19" s="851"/>
      <c r="F19" s="1165">
        <f t="shared" si="0"/>
        <v>0</v>
      </c>
      <c r="G19" s="1160"/>
      <c r="H19" s="850"/>
      <c r="I19" s="851"/>
      <c r="J19" s="851"/>
      <c r="K19" s="874">
        <f t="shared" si="1"/>
        <v>0</v>
      </c>
      <c r="L19" s="1165">
        <f t="shared" si="2"/>
        <v>0</v>
      </c>
      <c r="M19" s="1253"/>
      <c r="P19" s="1189">
        <f t="shared" si="3"/>
        <v>0</v>
      </c>
    </row>
    <row r="20" spans="1:16" ht="15.75" customHeight="1">
      <c r="A20" s="1374"/>
      <c r="B20" s="191">
        <v>7002</v>
      </c>
      <c r="C20" s="1296" t="s">
        <v>1108</v>
      </c>
      <c r="D20" s="851">
        <v>43958.17</v>
      </c>
      <c r="E20" s="851"/>
      <c r="F20" s="1165">
        <f t="shared" si="0"/>
        <v>43958.17</v>
      </c>
      <c r="G20" s="1160"/>
      <c r="H20" s="850">
        <v>22103.63</v>
      </c>
      <c r="I20" s="851">
        <v>16400</v>
      </c>
      <c r="J20" s="851">
        <v>5454.54</v>
      </c>
      <c r="K20" s="874">
        <f t="shared" si="1"/>
        <v>21854.54</v>
      </c>
      <c r="L20" s="1165">
        <f t="shared" si="2"/>
        <v>43958.17</v>
      </c>
      <c r="M20" s="1253">
        <v>3.33</v>
      </c>
      <c r="P20" s="1189">
        <f t="shared" si="3"/>
        <v>0</v>
      </c>
    </row>
    <row r="21" spans="1:16" ht="15.75" customHeight="1">
      <c r="A21" s="1374"/>
      <c r="B21" s="191"/>
      <c r="C21" s="219"/>
      <c r="D21" s="851"/>
      <c r="E21" s="851"/>
      <c r="F21" s="1165">
        <f t="shared" si="0"/>
        <v>0</v>
      </c>
      <c r="G21" s="1161"/>
      <c r="H21" s="851"/>
      <c r="I21" s="851"/>
      <c r="J21" s="851"/>
      <c r="K21" s="874">
        <f t="shared" si="1"/>
        <v>0</v>
      </c>
      <c r="L21" s="1165">
        <f t="shared" si="2"/>
        <v>0</v>
      </c>
      <c r="M21" s="1253"/>
      <c r="P21" s="1189">
        <f t="shared" si="3"/>
        <v>0</v>
      </c>
    </row>
    <row r="22" spans="1:16" ht="15.6">
      <c r="A22" s="1374"/>
      <c r="B22" s="191">
        <v>2401</v>
      </c>
      <c r="C22" s="1296" t="s">
        <v>1110</v>
      </c>
      <c r="D22" s="851">
        <v>95600</v>
      </c>
      <c r="E22" s="851">
        <v>46481.919999999998</v>
      </c>
      <c r="F22" s="1165">
        <f t="shared" si="0"/>
        <v>142081.91999999998</v>
      </c>
      <c r="G22" s="1160"/>
      <c r="H22" s="850">
        <v>65235.15</v>
      </c>
      <c r="I22" s="851"/>
      <c r="J22" s="851">
        <v>76846.77</v>
      </c>
      <c r="K22" s="874">
        <f t="shared" si="1"/>
        <v>76846.77</v>
      </c>
      <c r="L22" s="1165">
        <f t="shared" si="2"/>
        <v>142081.92000000001</v>
      </c>
      <c r="M22" s="1253"/>
      <c r="P22" s="1189">
        <f t="shared" si="3"/>
        <v>46481.920000000013</v>
      </c>
    </row>
    <row r="23" spans="1:16" ht="15.6">
      <c r="A23" s="1374"/>
      <c r="B23" s="191">
        <v>2500</v>
      </c>
      <c r="C23" s="1296" t="s">
        <v>1111</v>
      </c>
      <c r="D23" s="851">
        <v>115490.13</v>
      </c>
      <c r="E23" s="851"/>
      <c r="F23" s="1165">
        <f t="shared" si="0"/>
        <v>115490.13</v>
      </c>
      <c r="G23" s="1160"/>
      <c r="H23" s="850">
        <v>68863.5</v>
      </c>
      <c r="I23" s="851"/>
      <c r="J23" s="851">
        <v>46626.63</v>
      </c>
      <c r="K23" s="874">
        <f t="shared" si="1"/>
        <v>46626.63</v>
      </c>
      <c r="L23" s="1165">
        <f t="shared" si="2"/>
        <v>115490.13</v>
      </c>
      <c r="M23" s="1253"/>
      <c r="P23" s="1189">
        <f t="shared" si="3"/>
        <v>0</v>
      </c>
    </row>
    <row r="24" spans="1:16" ht="18" customHeight="1">
      <c r="A24" s="1374"/>
      <c r="B24" s="191"/>
      <c r="C24" s="219"/>
      <c r="D24" s="851"/>
      <c r="E24" s="851"/>
      <c r="F24" s="1165">
        <f t="shared" si="0"/>
        <v>0</v>
      </c>
      <c r="G24" s="1160"/>
      <c r="H24" s="850"/>
      <c r="I24" s="851"/>
      <c r="J24" s="851"/>
      <c r="K24" s="874">
        <f t="shared" si="1"/>
        <v>0</v>
      </c>
      <c r="L24" s="1165">
        <f t="shared" si="2"/>
        <v>0</v>
      </c>
      <c r="M24" s="1253"/>
      <c r="P24" s="1189">
        <f t="shared" si="3"/>
        <v>0</v>
      </c>
    </row>
    <row r="25" spans="1:16" ht="15.6">
      <c r="A25" s="1374"/>
      <c r="B25" s="191">
        <v>2500</v>
      </c>
      <c r="C25" s="1296" t="s">
        <v>1112</v>
      </c>
      <c r="D25" s="851">
        <v>133877.03</v>
      </c>
      <c r="E25" s="851"/>
      <c r="F25" s="1165">
        <f t="shared" si="0"/>
        <v>133877.03</v>
      </c>
      <c r="G25" s="1161"/>
      <c r="H25" s="851">
        <v>104886.9</v>
      </c>
      <c r="I25" s="851">
        <v>28990.13</v>
      </c>
      <c r="J25" s="851"/>
      <c r="K25" s="874">
        <f t="shared" si="1"/>
        <v>28990.13</v>
      </c>
      <c r="L25" s="1165">
        <f t="shared" si="2"/>
        <v>133877.03</v>
      </c>
      <c r="M25" s="1253"/>
      <c r="P25" s="1189">
        <f t="shared" si="3"/>
        <v>0</v>
      </c>
    </row>
    <row r="26" spans="1:16" ht="15.6">
      <c r="A26" s="1374"/>
      <c r="B26" s="191"/>
      <c r="C26" s="219"/>
      <c r="D26" s="851"/>
      <c r="E26" s="851"/>
      <c r="F26" s="1165">
        <f t="shared" si="0"/>
        <v>0</v>
      </c>
      <c r="G26" s="1160"/>
      <c r="H26" s="850"/>
      <c r="I26" s="851"/>
      <c r="J26" s="851"/>
      <c r="K26" s="874">
        <f t="shared" si="1"/>
        <v>0</v>
      </c>
      <c r="L26" s="1165">
        <f t="shared" si="2"/>
        <v>0</v>
      </c>
      <c r="M26" s="1253"/>
      <c r="P26" s="1189">
        <f t="shared" si="3"/>
        <v>0</v>
      </c>
    </row>
    <row r="27" spans="1:16" ht="15.6">
      <c r="A27" s="1374"/>
      <c r="B27" s="191"/>
      <c r="C27" s="219"/>
      <c r="D27" s="851"/>
      <c r="E27" s="851"/>
      <c r="F27" s="1165">
        <f t="shared" si="0"/>
        <v>0</v>
      </c>
      <c r="G27" s="1160"/>
      <c r="H27" s="850"/>
      <c r="I27" s="851"/>
      <c r="J27" s="851"/>
      <c r="K27" s="874">
        <f t="shared" si="1"/>
        <v>0</v>
      </c>
      <c r="L27" s="1165">
        <f t="shared" si="2"/>
        <v>0</v>
      </c>
      <c r="M27" s="1253"/>
      <c r="P27" s="1189">
        <f t="shared" si="3"/>
        <v>0</v>
      </c>
    </row>
    <row r="28" spans="1:16" ht="15.6">
      <c r="A28" s="1374"/>
      <c r="B28" s="204"/>
      <c r="C28" s="314"/>
      <c r="D28" s="851"/>
      <c r="E28" s="851"/>
      <c r="F28" s="1165">
        <f t="shared" si="0"/>
        <v>0</v>
      </c>
      <c r="G28" s="1160"/>
      <c r="H28" s="850"/>
      <c r="I28" s="851"/>
      <c r="J28" s="851"/>
      <c r="K28" s="874">
        <f t="shared" si="1"/>
        <v>0</v>
      </c>
      <c r="L28" s="1165">
        <f t="shared" si="2"/>
        <v>0</v>
      </c>
      <c r="M28" s="1253"/>
      <c r="P28" s="1189">
        <f t="shared" si="3"/>
        <v>0</v>
      </c>
    </row>
    <row r="29" spans="1:16" ht="15.6">
      <c r="A29" s="1374"/>
      <c r="B29" s="204"/>
      <c r="C29" s="314"/>
      <c r="D29" s="851"/>
      <c r="E29" s="851"/>
      <c r="F29" s="1165">
        <f t="shared" si="0"/>
        <v>0</v>
      </c>
      <c r="G29" s="1160"/>
      <c r="H29" s="850"/>
      <c r="I29" s="851"/>
      <c r="J29" s="851"/>
      <c r="K29" s="874">
        <f t="shared" si="1"/>
        <v>0</v>
      </c>
      <c r="L29" s="1165">
        <f t="shared" si="2"/>
        <v>0</v>
      </c>
      <c r="M29" s="1253"/>
      <c r="P29" s="1189">
        <f t="shared" si="3"/>
        <v>0</v>
      </c>
    </row>
    <row r="30" spans="1:16" ht="15.6">
      <c r="A30" s="1374"/>
      <c r="B30" s="204"/>
      <c r="C30" s="314"/>
      <c r="D30" s="851"/>
      <c r="E30" s="851"/>
      <c r="F30" s="1165">
        <f t="shared" si="0"/>
        <v>0</v>
      </c>
      <c r="G30" s="1160"/>
      <c r="H30" s="850"/>
      <c r="I30" s="851"/>
      <c r="J30" s="851"/>
      <c r="K30" s="874">
        <f t="shared" si="1"/>
        <v>0</v>
      </c>
      <c r="L30" s="1165">
        <f t="shared" si="2"/>
        <v>0</v>
      </c>
      <c r="M30" s="1253"/>
      <c r="P30" s="1189">
        <f t="shared" si="3"/>
        <v>0</v>
      </c>
    </row>
    <row r="31" spans="1:16" ht="15.6">
      <c r="A31" s="1374"/>
      <c r="B31" s="204"/>
      <c r="C31" s="314"/>
      <c r="D31" s="851"/>
      <c r="E31" s="856"/>
      <c r="F31" s="1165">
        <f t="shared" si="0"/>
        <v>0</v>
      </c>
      <c r="G31" s="1160"/>
      <c r="H31" s="850"/>
      <c r="I31" s="851"/>
      <c r="J31" s="851"/>
      <c r="K31" s="874">
        <f t="shared" si="1"/>
        <v>0</v>
      </c>
      <c r="L31" s="1165">
        <f t="shared" si="2"/>
        <v>0</v>
      </c>
      <c r="M31" s="1253"/>
      <c r="P31" s="1189">
        <f t="shared" si="3"/>
        <v>0</v>
      </c>
    </row>
    <row r="32" spans="1:16" ht="15.6">
      <c r="A32" s="1374"/>
      <c r="B32" s="204"/>
      <c r="C32" s="718"/>
      <c r="D32" s="851"/>
      <c r="E32" s="851"/>
      <c r="F32" s="1165">
        <f t="shared" si="0"/>
        <v>0</v>
      </c>
      <c r="G32" s="1161"/>
      <c r="H32" s="851"/>
      <c r="I32" s="851"/>
      <c r="J32" s="851"/>
      <c r="K32" s="874">
        <f t="shared" si="1"/>
        <v>0</v>
      </c>
      <c r="L32" s="1165">
        <f t="shared" si="2"/>
        <v>0</v>
      </c>
      <c r="M32" s="1254"/>
      <c r="P32" s="1189">
        <f t="shared" si="3"/>
        <v>0</v>
      </c>
    </row>
    <row r="33" spans="1:16" ht="15.6">
      <c r="A33" s="1374"/>
      <c r="B33" s="204"/>
      <c r="C33" s="314"/>
      <c r="D33" s="851"/>
      <c r="E33" s="851"/>
      <c r="F33" s="1165">
        <f t="shared" si="0"/>
        <v>0</v>
      </c>
      <c r="G33" s="1161"/>
      <c r="H33" s="851"/>
      <c r="I33" s="851"/>
      <c r="J33" s="851"/>
      <c r="K33" s="874">
        <f t="shared" si="1"/>
        <v>0</v>
      </c>
      <c r="L33" s="1165">
        <f t="shared" si="2"/>
        <v>0</v>
      </c>
      <c r="M33" s="1255"/>
      <c r="P33" s="1189">
        <f t="shared" si="3"/>
        <v>0</v>
      </c>
    </row>
    <row r="34" spans="1:16" ht="15.6">
      <c r="A34" s="1374"/>
      <c r="B34" s="204"/>
      <c r="C34" s="314"/>
      <c r="D34" s="851"/>
      <c r="E34" s="851"/>
      <c r="F34" s="1165">
        <f t="shared" si="0"/>
        <v>0</v>
      </c>
      <c r="G34" s="1161"/>
      <c r="H34" s="852"/>
      <c r="I34" s="856"/>
      <c r="J34" s="851"/>
      <c r="K34" s="874">
        <f t="shared" si="1"/>
        <v>0</v>
      </c>
      <c r="L34" s="1165">
        <f t="shared" si="2"/>
        <v>0</v>
      </c>
      <c r="M34" s="1253"/>
      <c r="P34" s="1189">
        <f t="shared" si="3"/>
        <v>0</v>
      </c>
    </row>
    <row r="35" spans="1:16" ht="15.6">
      <c r="A35" s="1374"/>
      <c r="B35" s="204"/>
      <c r="C35" s="314"/>
      <c r="D35" s="851"/>
      <c r="E35" s="851"/>
      <c r="F35" s="1165">
        <f t="shared" si="0"/>
        <v>0</v>
      </c>
      <c r="G35" s="1160"/>
      <c r="H35" s="850"/>
      <c r="I35" s="851"/>
      <c r="J35" s="851"/>
      <c r="K35" s="874">
        <f t="shared" si="1"/>
        <v>0</v>
      </c>
      <c r="L35" s="1165">
        <f t="shared" si="2"/>
        <v>0</v>
      </c>
      <c r="M35" s="1253"/>
      <c r="P35" s="1189">
        <f t="shared" si="3"/>
        <v>0</v>
      </c>
    </row>
    <row r="36" spans="1:16" ht="15.6">
      <c r="A36" s="1374"/>
      <c r="B36" s="204"/>
      <c r="C36" s="718" t="s">
        <v>358</v>
      </c>
      <c r="D36" s="852">
        <f>SUM(D15:D35)</f>
        <v>1404285.3299999998</v>
      </c>
      <c r="E36" s="852">
        <f>SUM(E15:E35)</f>
        <v>524733.53</v>
      </c>
      <c r="F36" s="1165">
        <f t="shared" si="0"/>
        <v>1929018.8599999999</v>
      </c>
      <c r="G36" s="1161"/>
      <c r="H36" s="852">
        <f>SUM(H15:H35)</f>
        <v>1168068.43</v>
      </c>
      <c r="I36" s="852">
        <f>SUM(I15:I35)</f>
        <v>391826.17</v>
      </c>
      <c r="J36" s="852">
        <f>SUM(J15:J35)</f>
        <v>369124.26</v>
      </c>
      <c r="K36" s="852">
        <f>SUM(K15:K35)</f>
        <v>760950.43</v>
      </c>
      <c r="L36" s="1165">
        <f t="shared" si="2"/>
        <v>1929018.8599999999</v>
      </c>
      <c r="M36" s="1256">
        <f>SUM(M15:M35)</f>
        <v>149.97</v>
      </c>
      <c r="P36" s="852">
        <f>SUM(P15:P35)</f>
        <v>524733.52999999991</v>
      </c>
    </row>
    <row r="37" spans="1:16">
      <c r="A37" s="171"/>
      <c r="B37" s="172"/>
      <c r="C37" s="171"/>
      <c r="D37" s="853"/>
      <c r="E37" s="1245" t="s">
        <v>977</v>
      </c>
      <c r="F37" s="854"/>
      <c r="G37" s="854"/>
      <c r="H37" s="853"/>
      <c r="I37" s="1246">
        <f>K36-D36</f>
        <v>-643334.89999999979</v>
      </c>
      <c r="J37" s="854" t="s">
        <v>978</v>
      </c>
      <c r="K37" s="854"/>
      <c r="L37" s="854"/>
      <c r="M37" s="857"/>
    </row>
    <row r="38" spans="1:16">
      <c r="A38" s="171"/>
      <c r="B38" s="172" t="s">
        <v>909</v>
      </c>
      <c r="C38" s="1162" t="s">
        <v>981</v>
      </c>
      <c r="D38" s="853"/>
      <c r="E38" s="854"/>
      <c r="F38" s="854"/>
      <c r="G38" s="854"/>
      <c r="H38" s="853"/>
      <c r="I38" s="1184"/>
      <c r="J38" s="854"/>
      <c r="K38" s="854"/>
      <c r="L38" s="854"/>
      <c r="M38" s="857"/>
    </row>
    <row r="39" spans="1:16" hidden="1">
      <c r="A39" s="171"/>
      <c r="B39" s="172"/>
      <c r="C39" s="171"/>
      <c r="D39" s="853"/>
      <c r="E39" s="854"/>
      <c r="F39" s="854"/>
      <c r="G39" s="854"/>
      <c r="H39" s="853"/>
      <c r="I39" s="854"/>
      <c r="J39" s="854"/>
      <c r="K39" s="854"/>
      <c r="L39" s="854"/>
      <c r="M39" s="857"/>
    </row>
    <row r="40" spans="1:16">
      <c r="A40" s="171"/>
      <c r="B40" s="172"/>
      <c r="C40" s="171"/>
      <c r="D40" s="853"/>
      <c r="E40" s="1245" t="s">
        <v>979</v>
      </c>
      <c r="F40" s="854"/>
      <c r="G40" s="854"/>
      <c r="H40" s="853"/>
      <c r="I40" s="1247">
        <f>F36-L36</f>
        <v>0</v>
      </c>
      <c r="J40" s="1251" t="s">
        <v>980</v>
      </c>
      <c r="K40" s="854"/>
      <c r="L40" s="854"/>
      <c r="M40" s="857"/>
    </row>
    <row r="41" spans="1:16">
      <c r="A41" s="171"/>
      <c r="B41" s="171"/>
      <c r="C41" s="171"/>
      <c r="D41" s="853"/>
      <c r="E41" s="1251"/>
      <c r="F41" s="857"/>
      <c r="G41" s="857"/>
      <c r="H41" s="853"/>
      <c r="I41" s="857"/>
      <c r="J41" s="857"/>
      <c r="K41" s="857"/>
      <c r="L41" s="857"/>
      <c r="M41" s="857"/>
    </row>
    <row r="42" spans="1:16">
      <c r="A42" s="171"/>
      <c r="B42" s="171"/>
      <c r="C42" s="171"/>
      <c r="D42" s="854"/>
      <c r="E42" s="854"/>
      <c r="F42" s="854"/>
      <c r="G42" s="854"/>
      <c r="H42" s="854"/>
      <c r="I42" s="854"/>
      <c r="J42" s="854"/>
      <c r="K42" s="854"/>
      <c r="L42" s="854"/>
      <c r="M42" s="854"/>
    </row>
  </sheetData>
  <mergeCells count="2">
    <mergeCell ref="A1:A36"/>
    <mergeCell ref="B5:D5"/>
  </mergeCells>
  <phoneticPr fontId="0" type="noConversion"/>
  <pageMargins left="0.48" right="0.21" top="0.16" bottom="0" header="0.17" footer="0.14000000000000001"/>
  <pageSetup paperSize="5" scale="96" orientation="landscape" r:id="rId1"/>
  <headerFooter alignWithMargins="0"/>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42"/>
  <sheetViews>
    <sheetView workbookViewId="0">
      <selection activeCell="F23" sqref="F23"/>
    </sheetView>
  </sheetViews>
  <sheetFormatPr defaultColWidth="6.81640625" defaultRowHeight="15"/>
  <cols>
    <col min="1" max="1" width="2.08984375" customWidth="1"/>
    <col min="2" max="2" width="6" customWidth="1"/>
    <col min="3" max="3" width="16" customWidth="1"/>
    <col min="4" max="4" width="12.6328125" style="788" customWidth="1"/>
    <col min="5" max="5" width="10.453125" style="788" customWidth="1"/>
    <col min="6" max="6" width="12.81640625" style="788" customWidth="1"/>
    <col min="7" max="7" width="0.81640625" style="788" customWidth="1"/>
    <col min="8" max="8" width="11.08984375" style="788" customWidth="1"/>
    <col min="9" max="9" width="9.81640625" style="882" customWidth="1"/>
    <col min="10" max="12" width="11" style="788" customWidth="1"/>
    <col min="13" max="13" width="9.08984375" style="788" customWidth="1"/>
    <col min="14" max="14" width="5.54296875" style="788" customWidth="1"/>
    <col min="15" max="15" width="8.81640625" customWidth="1"/>
    <col min="16" max="16" width="5.81640625" customWidth="1"/>
  </cols>
  <sheetData>
    <row r="1" spans="1:15" ht="15.6">
      <c r="A1" s="1364" t="s">
        <v>707</v>
      </c>
      <c r="B1" s="221"/>
      <c r="C1" s="264"/>
      <c r="D1" s="842"/>
      <c r="E1" s="842"/>
      <c r="F1" s="842"/>
      <c r="G1" s="842"/>
      <c r="H1" s="842"/>
      <c r="I1" s="877"/>
      <c r="J1" s="842"/>
      <c r="K1" s="842"/>
      <c r="L1" s="842"/>
      <c r="M1" s="842"/>
      <c r="N1" s="842"/>
    </row>
    <row r="2" spans="1:15" ht="17.399999999999999">
      <c r="A2" s="1349"/>
      <c r="B2" s="1380" t="str">
        <f>Coverpage!A51</f>
        <v xml:space="preserve">City/Town/County of ROUNDUP                                                                </v>
      </c>
      <c r="C2" s="1380"/>
      <c r="D2" s="1380"/>
      <c r="E2" s="1380"/>
      <c r="F2" s="1380"/>
      <c r="G2" s="1380"/>
      <c r="H2" s="1380"/>
      <c r="I2" s="1380"/>
      <c r="J2" s="1380"/>
      <c r="K2" s="1380"/>
      <c r="L2" s="1380"/>
      <c r="M2" s="1380"/>
      <c r="N2" s="1225"/>
    </row>
    <row r="3" spans="1:15" ht="15.6">
      <c r="A3" s="1349"/>
      <c r="B3" s="1379" t="s">
        <v>693</v>
      </c>
      <c r="C3" s="1379"/>
      <c r="D3" s="1379"/>
      <c r="E3" s="1379"/>
      <c r="F3" s="1379"/>
      <c r="G3" s="1379"/>
      <c r="H3" s="1379"/>
      <c r="I3" s="1379"/>
      <c r="J3" s="1379"/>
      <c r="K3" s="1379"/>
      <c r="L3" s="1379"/>
      <c r="M3" s="1169"/>
      <c r="N3" s="1169"/>
    </row>
    <row r="4" spans="1:15" ht="18" thickBot="1">
      <c r="A4" s="1349"/>
      <c r="B4" s="1378" t="s">
        <v>929</v>
      </c>
      <c r="C4" s="1378"/>
      <c r="D4" s="1378"/>
      <c r="E4" s="1378"/>
      <c r="F4" s="1378"/>
      <c r="G4" s="1378"/>
      <c r="H4" s="1378"/>
      <c r="I4" s="1378"/>
      <c r="J4" s="1378"/>
      <c r="K4" s="1378"/>
      <c r="L4" s="1378"/>
      <c r="M4" s="859"/>
      <c r="N4" s="1230"/>
    </row>
    <row r="5" spans="1:15" ht="16.2" thickTop="1">
      <c r="A5" s="1349"/>
      <c r="B5" s="705" t="str">
        <f>'Page 53-Tx Levy Req'!B5:D5</f>
        <v xml:space="preserve">Assessed Valuation__________________   </v>
      </c>
      <c r="C5" s="706"/>
      <c r="D5" s="843"/>
      <c r="E5" s="813"/>
      <c r="F5" s="813"/>
      <c r="G5" s="813"/>
      <c r="H5" s="813"/>
      <c r="I5" s="878"/>
      <c r="J5" s="858"/>
      <c r="K5" s="860" t="str">
        <f>'Page 53-Tx Levy Req'!K5</f>
        <v>Fiscal Year: 20 ______-______</v>
      </c>
      <c r="L5" s="861"/>
      <c r="M5" s="843"/>
      <c r="N5" s="1230"/>
    </row>
    <row r="6" spans="1:15" ht="15.6">
      <c r="A6" s="1349"/>
      <c r="B6" s="708" t="str">
        <f>'Page 53-Tx Levy Req'!B6</f>
        <v xml:space="preserve">Tax Valuation:______________________        </v>
      </c>
      <c r="C6" s="221"/>
      <c r="D6" s="844"/>
      <c r="E6" s="813"/>
      <c r="F6" s="813"/>
      <c r="G6" s="813"/>
      <c r="H6" s="813"/>
      <c r="I6" s="878"/>
      <c r="J6" s="858"/>
      <c r="K6" s="862"/>
      <c r="L6" s="813"/>
      <c r="M6" s="863"/>
      <c r="N6" s="1230"/>
    </row>
    <row r="7" spans="1:15" ht="15.6">
      <c r="A7" s="1349"/>
      <c r="B7" s="708" t="str">
        <f>'Page 53-Tx Levy Req'!B7</f>
        <v xml:space="preserve">1 Mill Yields(10):___________________     </v>
      </c>
      <c r="C7" s="264"/>
      <c r="D7" s="844"/>
      <c r="E7" s="813"/>
      <c r="F7" s="813"/>
      <c r="G7" s="813"/>
      <c r="H7" s="813"/>
      <c r="I7" s="878"/>
      <c r="J7" s="858"/>
      <c r="K7" s="864" t="s">
        <v>697</v>
      </c>
      <c r="L7" s="813"/>
      <c r="M7" s="863"/>
      <c r="N7" s="1230"/>
    </row>
    <row r="8" spans="1:15" ht="16.2" thickBot="1">
      <c r="A8" s="1349"/>
      <c r="B8" s="710"/>
      <c r="C8" s="704"/>
      <c r="D8" s="845"/>
      <c r="E8" s="813"/>
      <c r="F8" s="865"/>
      <c r="G8" s="865"/>
      <c r="H8" s="813"/>
      <c r="I8" s="878"/>
      <c r="J8" s="858"/>
      <c r="K8" s="866"/>
      <c r="L8" s="859"/>
      <c r="M8" s="845"/>
      <c r="N8" s="1230"/>
    </row>
    <row r="9" spans="1:15" ht="16.2" thickTop="1">
      <c r="A9" s="1349"/>
      <c r="B9" s="712"/>
      <c r="C9" s="712"/>
      <c r="D9" s="846"/>
      <c r="E9" s="846"/>
      <c r="F9" s="1237" t="s">
        <v>930</v>
      </c>
      <c r="G9" s="867"/>
      <c r="H9" s="846"/>
      <c r="I9" s="879"/>
      <c r="J9" s="868"/>
      <c r="K9" s="868"/>
      <c r="L9" s="846"/>
      <c r="M9" s="869"/>
      <c r="N9" s="1230"/>
    </row>
    <row r="10" spans="1:15" ht="15.6">
      <c r="A10" s="1349"/>
      <c r="B10" s="235"/>
      <c r="C10" s="296"/>
      <c r="D10" s="1200" t="s">
        <v>698</v>
      </c>
      <c r="E10" s="1201" t="s">
        <v>699</v>
      </c>
      <c r="F10" s="1202" t="s">
        <v>700</v>
      </c>
      <c r="G10" s="1203"/>
      <c r="H10" s="1202" t="s">
        <v>701</v>
      </c>
      <c r="I10" s="1201" t="s">
        <v>702</v>
      </c>
      <c r="J10" s="1204" t="s">
        <v>905</v>
      </c>
      <c r="K10" s="1205" t="s">
        <v>906</v>
      </c>
      <c r="L10" s="1201" t="s">
        <v>908</v>
      </c>
      <c r="M10" s="1206" t="s">
        <v>907</v>
      </c>
      <c r="N10" s="1231"/>
      <c r="O10" s="1192" t="s">
        <v>934</v>
      </c>
    </row>
    <row r="11" spans="1:15" ht="15.6">
      <c r="A11" s="1349"/>
      <c r="B11" s="235"/>
      <c r="C11" s="296"/>
      <c r="D11" s="847"/>
      <c r="E11" s="822"/>
      <c r="F11" s="1164" t="s">
        <v>927</v>
      </c>
      <c r="G11" s="1170"/>
      <c r="H11" s="847" t="s">
        <v>911</v>
      </c>
      <c r="I11" s="822"/>
      <c r="J11" s="870"/>
      <c r="K11" s="822"/>
      <c r="L11" s="1163" t="s">
        <v>927</v>
      </c>
      <c r="M11" s="1185"/>
      <c r="N11" s="1234" t="s">
        <v>946</v>
      </c>
      <c r="O11" s="1207" t="s">
        <v>931</v>
      </c>
    </row>
    <row r="12" spans="1:15" ht="15.6">
      <c r="A12" s="1349"/>
      <c r="B12" s="235"/>
      <c r="C12" s="296"/>
      <c r="D12" s="847"/>
      <c r="E12" s="822" t="s">
        <v>910</v>
      </c>
      <c r="F12" s="1164" t="s">
        <v>926</v>
      </c>
      <c r="G12" s="1170"/>
      <c r="H12" s="847" t="s">
        <v>916</v>
      </c>
      <c r="I12" s="822"/>
      <c r="J12" s="822" t="s">
        <v>919</v>
      </c>
      <c r="K12" s="822"/>
      <c r="L12" s="1163" t="s">
        <v>925</v>
      </c>
      <c r="M12" s="1185"/>
      <c r="N12" s="1235" t="s">
        <v>947</v>
      </c>
      <c r="O12" s="1208" t="s">
        <v>933</v>
      </c>
    </row>
    <row r="13" spans="1:15" ht="15.6">
      <c r="A13" s="1349"/>
      <c r="B13" s="297" t="s">
        <v>914</v>
      </c>
      <c r="C13" s="296"/>
      <c r="D13" s="848"/>
      <c r="E13" s="822" t="s">
        <v>911</v>
      </c>
      <c r="F13" s="847" t="s">
        <v>921</v>
      </c>
      <c r="G13" s="1171"/>
      <c r="H13" s="847" t="s">
        <v>705</v>
      </c>
      <c r="I13" s="822" t="s">
        <v>917</v>
      </c>
      <c r="J13" s="822" t="s">
        <v>920</v>
      </c>
      <c r="K13" s="822" t="s">
        <v>921</v>
      </c>
      <c r="L13" s="822" t="s">
        <v>921</v>
      </c>
      <c r="M13" s="1185" t="s">
        <v>923</v>
      </c>
      <c r="N13" s="1235" t="s">
        <v>948</v>
      </c>
      <c r="O13" s="1209" t="s">
        <v>911</v>
      </c>
    </row>
    <row r="14" spans="1:15" ht="16.2" thickBot="1">
      <c r="A14" s="1349"/>
      <c r="B14" s="714" t="s">
        <v>915</v>
      </c>
      <c r="C14" s="715" t="s">
        <v>481</v>
      </c>
      <c r="D14" s="849" t="s">
        <v>913</v>
      </c>
      <c r="E14" s="855" t="s">
        <v>912</v>
      </c>
      <c r="F14" s="849" t="s">
        <v>928</v>
      </c>
      <c r="G14" s="1172"/>
      <c r="H14" s="849" t="s">
        <v>706</v>
      </c>
      <c r="I14" s="855" t="s">
        <v>918</v>
      </c>
      <c r="J14" s="855" t="s">
        <v>918</v>
      </c>
      <c r="K14" s="855" t="s">
        <v>918</v>
      </c>
      <c r="L14" s="855" t="s">
        <v>924</v>
      </c>
      <c r="M14" s="872" t="s">
        <v>922</v>
      </c>
      <c r="N14" s="1236" t="s">
        <v>945</v>
      </c>
      <c r="O14" s="1210" t="s">
        <v>932</v>
      </c>
    </row>
    <row r="15" spans="1:15" ht="15.6">
      <c r="A15" s="1349"/>
      <c r="B15" s="217"/>
      <c r="C15" s="314"/>
      <c r="D15" s="1042"/>
      <c r="E15" s="1043"/>
      <c r="F15" s="1165">
        <f>D15+E15</f>
        <v>0</v>
      </c>
      <c r="G15" s="1173"/>
      <c r="H15" s="875"/>
      <c r="I15" s="851"/>
      <c r="J15" s="851"/>
      <c r="K15" s="874">
        <f>I15+J15</f>
        <v>0</v>
      </c>
      <c r="L15" s="1165">
        <f>H15+K15</f>
        <v>0</v>
      </c>
      <c r="M15" s="1257"/>
      <c r="N15" s="1233"/>
      <c r="O15" s="1189">
        <f>H15-D15+K15</f>
        <v>0</v>
      </c>
    </row>
    <row r="16" spans="1:15" ht="15.6">
      <c r="A16" s="1349"/>
      <c r="B16" s="404"/>
      <c r="C16" s="192"/>
      <c r="D16" s="1042"/>
      <c r="E16" s="1043"/>
      <c r="F16" s="1165">
        <f t="shared" ref="F16:F36" si="0">D16+E16</f>
        <v>0</v>
      </c>
      <c r="G16" s="1173"/>
      <c r="H16" s="875"/>
      <c r="I16" s="851"/>
      <c r="J16" s="851"/>
      <c r="K16" s="874">
        <f t="shared" ref="K16:K35" si="1">I16+J16</f>
        <v>0</v>
      </c>
      <c r="L16" s="1165">
        <f t="shared" ref="L16:L35" si="2">H16+K16</f>
        <v>0</v>
      </c>
      <c r="M16" s="1257"/>
      <c r="N16" s="1232"/>
      <c r="O16" s="1189">
        <f t="shared" ref="O16:O35" si="3">H16-D16+K16</f>
        <v>0</v>
      </c>
    </row>
    <row r="17" spans="1:15" ht="15.6">
      <c r="A17" s="1349"/>
      <c r="B17" s="404"/>
      <c r="C17" s="192"/>
      <c r="D17" s="1042"/>
      <c r="E17" s="1043"/>
      <c r="F17" s="1165">
        <f t="shared" si="0"/>
        <v>0</v>
      </c>
      <c r="G17" s="1173"/>
      <c r="H17" s="875"/>
      <c r="I17" s="851"/>
      <c r="J17" s="851"/>
      <c r="K17" s="874">
        <f t="shared" si="1"/>
        <v>0</v>
      </c>
      <c r="L17" s="1165">
        <f t="shared" si="2"/>
        <v>0</v>
      </c>
      <c r="M17" s="1257"/>
      <c r="N17" s="1232"/>
      <c r="O17" s="1189">
        <f t="shared" si="3"/>
        <v>0</v>
      </c>
    </row>
    <row r="18" spans="1:15" ht="15.6">
      <c r="A18" s="1349"/>
      <c r="B18" s="192"/>
      <c r="C18" s="219"/>
      <c r="D18" s="1043"/>
      <c r="E18" s="1043"/>
      <c r="F18" s="1165">
        <f t="shared" si="0"/>
        <v>0</v>
      </c>
      <c r="G18" s="1173"/>
      <c r="H18" s="875"/>
      <c r="I18" s="851"/>
      <c r="J18" s="851"/>
      <c r="K18" s="874">
        <f t="shared" si="1"/>
        <v>0</v>
      </c>
      <c r="L18" s="1165">
        <f t="shared" si="2"/>
        <v>0</v>
      </c>
      <c r="M18" s="1257"/>
      <c r="N18" s="1232"/>
      <c r="O18" s="1189">
        <f t="shared" si="3"/>
        <v>0</v>
      </c>
    </row>
    <row r="19" spans="1:15" ht="15.6">
      <c r="A19" s="1349"/>
      <c r="B19" s="192"/>
      <c r="C19" s="219"/>
      <c r="D19" s="1043"/>
      <c r="E19" s="1043"/>
      <c r="F19" s="1165">
        <f t="shared" si="0"/>
        <v>0</v>
      </c>
      <c r="G19" s="1173"/>
      <c r="H19" s="875"/>
      <c r="I19" s="851"/>
      <c r="J19" s="851"/>
      <c r="K19" s="874">
        <f t="shared" si="1"/>
        <v>0</v>
      </c>
      <c r="L19" s="1165">
        <f t="shared" si="2"/>
        <v>0</v>
      </c>
      <c r="M19" s="1257"/>
      <c r="N19" s="1232"/>
      <c r="O19" s="1189">
        <f t="shared" si="3"/>
        <v>0</v>
      </c>
    </row>
    <row r="20" spans="1:15" ht="12.75" customHeight="1">
      <c r="A20" s="1349"/>
      <c r="B20" s="192"/>
      <c r="C20" s="219"/>
      <c r="D20" s="1043"/>
      <c r="E20" s="1043"/>
      <c r="F20" s="1165">
        <f t="shared" si="0"/>
        <v>0</v>
      </c>
      <c r="G20" s="1173"/>
      <c r="H20" s="875"/>
      <c r="I20" s="851"/>
      <c r="J20" s="851"/>
      <c r="K20" s="874">
        <f t="shared" si="1"/>
        <v>0</v>
      </c>
      <c r="L20" s="1165">
        <f t="shared" si="2"/>
        <v>0</v>
      </c>
      <c r="M20" s="1257"/>
      <c r="N20" s="1232"/>
      <c r="O20" s="1189">
        <f t="shared" si="3"/>
        <v>0</v>
      </c>
    </row>
    <row r="21" spans="1:15" ht="12.75" customHeight="1">
      <c r="A21" s="1349"/>
      <c r="B21" s="192"/>
      <c r="C21" s="219"/>
      <c r="D21" s="1043"/>
      <c r="E21" s="1043"/>
      <c r="F21" s="1165">
        <f t="shared" si="0"/>
        <v>0</v>
      </c>
      <c r="G21" s="1174"/>
      <c r="H21" s="876"/>
      <c r="I21" s="851"/>
      <c r="J21" s="851"/>
      <c r="K21" s="874">
        <f t="shared" si="1"/>
        <v>0</v>
      </c>
      <c r="L21" s="1165">
        <f t="shared" si="2"/>
        <v>0</v>
      </c>
      <c r="M21" s="1257"/>
      <c r="N21" s="1232"/>
      <c r="O21" s="1189">
        <f t="shared" si="3"/>
        <v>0</v>
      </c>
    </row>
    <row r="22" spans="1:15" ht="15.6">
      <c r="A22" s="1349"/>
      <c r="B22" s="192"/>
      <c r="C22" s="219"/>
      <c r="D22" s="1043"/>
      <c r="E22" s="1043"/>
      <c r="F22" s="1165">
        <f t="shared" si="0"/>
        <v>0</v>
      </c>
      <c r="G22" s="1173"/>
      <c r="H22" s="875"/>
      <c r="I22" s="851"/>
      <c r="J22" s="851"/>
      <c r="K22" s="874">
        <f t="shared" si="1"/>
        <v>0</v>
      </c>
      <c r="L22" s="1165">
        <f t="shared" si="2"/>
        <v>0</v>
      </c>
      <c r="M22" s="1257"/>
      <c r="N22" s="1232"/>
      <c r="O22" s="1189">
        <f t="shared" si="3"/>
        <v>0</v>
      </c>
    </row>
    <row r="23" spans="1:15" ht="15.6">
      <c r="A23" s="1349"/>
      <c r="B23" s="192"/>
      <c r="C23" s="219"/>
      <c r="D23" s="1043"/>
      <c r="E23" s="1043"/>
      <c r="F23" s="1165">
        <f t="shared" si="0"/>
        <v>0</v>
      </c>
      <c r="G23" s="1173"/>
      <c r="H23" s="875"/>
      <c r="I23" s="851"/>
      <c r="J23" s="851"/>
      <c r="K23" s="874">
        <f t="shared" si="1"/>
        <v>0</v>
      </c>
      <c r="L23" s="1165">
        <f t="shared" si="2"/>
        <v>0</v>
      </c>
      <c r="M23" s="1257"/>
      <c r="N23" s="1232"/>
      <c r="O23" s="1189">
        <f t="shared" si="3"/>
        <v>0</v>
      </c>
    </row>
    <row r="24" spans="1:15" ht="18" customHeight="1">
      <c r="A24" s="1349"/>
      <c r="B24" s="192"/>
      <c r="C24" s="219"/>
      <c r="D24" s="1043"/>
      <c r="E24" s="1043"/>
      <c r="F24" s="1165">
        <f t="shared" si="0"/>
        <v>0</v>
      </c>
      <c r="G24" s="1173"/>
      <c r="H24" s="875"/>
      <c r="I24" s="851"/>
      <c r="J24" s="851"/>
      <c r="K24" s="874">
        <f t="shared" si="1"/>
        <v>0</v>
      </c>
      <c r="L24" s="1165">
        <f t="shared" si="2"/>
        <v>0</v>
      </c>
      <c r="M24" s="1257"/>
      <c r="N24" s="1232"/>
      <c r="O24" s="1189">
        <f t="shared" si="3"/>
        <v>0</v>
      </c>
    </row>
    <row r="25" spans="1:15" ht="15.6">
      <c r="A25" s="1349"/>
      <c r="B25" s="309"/>
      <c r="C25" s="219"/>
      <c r="D25" s="1043"/>
      <c r="E25" s="1043"/>
      <c r="F25" s="1165">
        <f t="shared" si="0"/>
        <v>0</v>
      </c>
      <c r="G25" s="1174"/>
      <c r="H25" s="825"/>
      <c r="I25" s="851"/>
      <c r="J25" s="851"/>
      <c r="K25" s="874">
        <f t="shared" si="1"/>
        <v>0</v>
      </c>
      <c r="L25" s="1165">
        <f t="shared" si="2"/>
        <v>0</v>
      </c>
      <c r="M25" s="1257"/>
      <c r="N25" s="1232"/>
      <c r="O25" s="1189">
        <f t="shared" si="3"/>
        <v>0</v>
      </c>
    </row>
    <row r="26" spans="1:15" ht="15.6">
      <c r="A26" s="1349"/>
      <c r="B26" s="192"/>
      <c r="C26" s="219"/>
      <c r="D26" s="1043"/>
      <c r="E26" s="1043"/>
      <c r="F26" s="1165">
        <f t="shared" si="0"/>
        <v>0</v>
      </c>
      <c r="G26" s="1173"/>
      <c r="H26" s="875"/>
      <c r="I26" s="851"/>
      <c r="J26" s="851"/>
      <c r="K26" s="874">
        <f t="shared" si="1"/>
        <v>0</v>
      </c>
      <c r="L26" s="1165">
        <f t="shared" si="2"/>
        <v>0</v>
      </c>
      <c r="M26" s="1257"/>
      <c r="N26" s="1232"/>
      <c r="O26" s="1189">
        <f t="shared" si="3"/>
        <v>0</v>
      </c>
    </row>
    <row r="27" spans="1:15" ht="15.6">
      <c r="A27" s="1349"/>
      <c r="B27" s="309"/>
      <c r="C27" s="219"/>
      <c r="D27" s="1043"/>
      <c r="E27" s="1043"/>
      <c r="F27" s="1165">
        <f t="shared" si="0"/>
        <v>0</v>
      </c>
      <c r="G27" s="1173"/>
      <c r="H27" s="875"/>
      <c r="I27" s="851"/>
      <c r="J27" s="851"/>
      <c r="K27" s="874">
        <f t="shared" si="1"/>
        <v>0</v>
      </c>
      <c r="L27" s="1165">
        <f t="shared" si="2"/>
        <v>0</v>
      </c>
      <c r="M27" s="1257"/>
      <c r="N27" s="1232"/>
      <c r="O27" s="1189">
        <f t="shared" si="3"/>
        <v>0</v>
      </c>
    </row>
    <row r="28" spans="1:15" ht="15.6">
      <c r="A28" s="1349"/>
      <c r="B28" s="313"/>
      <c r="C28" s="314"/>
      <c r="D28" s="1043"/>
      <c r="E28" s="1043"/>
      <c r="F28" s="1165">
        <f t="shared" si="0"/>
        <v>0</v>
      </c>
      <c r="G28" s="1173"/>
      <c r="H28" s="875"/>
      <c r="I28" s="851"/>
      <c r="J28" s="851"/>
      <c r="K28" s="874">
        <f t="shared" si="1"/>
        <v>0</v>
      </c>
      <c r="L28" s="1165">
        <f t="shared" si="2"/>
        <v>0</v>
      </c>
      <c r="M28" s="1257"/>
      <c r="N28" s="1232"/>
      <c r="O28" s="1189">
        <f t="shared" si="3"/>
        <v>0</v>
      </c>
    </row>
    <row r="29" spans="1:15" ht="15.6">
      <c r="A29" s="1349"/>
      <c r="B29" s="313"/>
      <c r="C29" s="314"/>
      <c r="D29" s="1043"/>
      <c r="E29" s="1043"/>
      <c r="F29" s="1165">
        <f t="shared" si="0"/>
        <v>0</v>
      </c>
      <c r="G29" s="1173"/>
      <c r="H29" s="875"/>
      <c r="I29" s="851"/>
      <c r="J29" s="851"/>
      <c r="K29" s="874">
        <f t="shared" si="1"/>
        <v>0</v>
      </c>
      <c r="L29" s="1165">
        <f t="shared" si="2"/>
        <v>0</v>
      </c>
      <c r="M29" s="1257"/>
      <c r="N29" s="1232"/>
      <c r="O29" s="1189">
        <f t="shared" si="3"/>
        <v>0</v>
      </c>
    </row>
    <row r="30" spans="1:15" ht="15.6">
      <c r="A30" s="1349"/>
      <c r="B30" s="71"/>
      <c r="C30" s="314"/>
      <c r="D30" s="1043"/>
      <c r="E30" s="1043"/>
      <c r="F30" s="1165">
        <f t="shared" si="0"/>
        <v>0</v>
      </c>
      <c r="G30" s="1173"/>
      <c r="H30" s="875"/>
      <c r="I30" s="851"/>
      <c r="J30" s="851"/>
      <c r="K30" s="874">
        <f t="shared" si="1"/>
        <v>0</v>
      </c>
      <c r="L30" s="1165">
        <f t="shared" si="2"/>
        <v>0</v>
      </c>
      <c r="M30" s="1257"/>
      <c r="N30" s="1232"/>
      <c r="O30" s="1189">
        <f t="shared" si="3"/>
        <v>0</v>
      </c>
    </row>
    <row r="31" spans="1:15" ht="15.6">
      <c r="A31" s="1349"/>
      <c r="B31" s="217"/>
      <c r="C31" s="314"/>
      <c r="D31" s="1043"/>
      <c r="E31" s="1044"/>
      <c r="F31" s="1165">
        <f t="shared" si="0"/>
        <v>0</v>
      </c>
      <c r="G31" s="1173"/>
      <c r="H31" s="875"/>
      <c r="I31" s="851"/>
      <c r="J31" s="851"/>
      <c r="K31" s="874">
        <f t="shared" si="1"/>
        <v>0</v>
      </c>
      <c r="L31" s="1165">
        <f t="shared" si="2"/>
        <v>0</v>
      </c>
      <c r="M31" s="1257"/>
      <c r="N31" s="1232"/>
      <c r="O31" s="1189">
        <f t="shared" si="3"/>
        <v>0</v>
      </c>
    </row>
    <row r="32" spans="1:15" ht="15.6">
      <c r="A32" s="1349"/>
      <c r="B32" s="313"/>
      <c r="C32" s="314"/>
      <c r="D32" s="1043"/>
      <c r="E32" s="1044"/>
      <c r="F32" s="1165">
        <f t="shared" si="0"/>
        <v>0</v>
      </c>
      <c r="G32" s="1173"/>
      <c r="H32" s="875"/>
      <c r="I32" s="851"/>
      <c r="J32" s="851"/>
      <c r="K32" s="874">
        <f t="shared" si="1"/>
        <v>0</v>
      </c>
      <c r="L32" s="1165">
        <f t="shared" si="2"/>
        <v>0</v>
      </c>
      <c r="M32" s="1257"/>
      <c r="N32" s="1232"/>
      <c r="O32" s="1189">
        <f t="shared" si="3"/>
        <v>0</v>
      </c>
    </row>
    <row r="33" spans="1:15" ht="15.6">
      <c r="A33" s="1349"/>
      <c r="B33" s="313"/>
      <c r="C33" s="314"/>
      <c r="D33" s="1043"/>
      <c r="E33" s="1043"/>
      <c r="F33" s="1165">
        <f t="shared" si="0"/>
        <v>0</v>
      </c>
      <c r="G33" s="1174"/>
      <c r="H33" s="825"/>
      <c r="I33" s="851"/>
      <c r="J33" s="851"/>
      <c r="K33" s="874">
        <f t="shared" si="1"/>
        <v>0</v>
      </c>
      <c r="L33" s="1165">
        <f t="shared" si="2"/>
        <v>0</v>
      </c>
      <c r="M33" s="1257"/>
      <c r="N33" s="1232"/>
      <c r="O33" s="1189">
        <f t="shared" si="3"/>
        <v>0</v>
      </c>
    </row>
    <row r="34" spans="1:15" ht="15.6">
      <c r="A34" s="1349"/>
      <c r="B34" s="313"/>
      <c r="C34" s="314"/>
      <c r="D34" s="1043"/>
      <c r="E34" s="1044"/>
      <c r="F34" s="1165">
        <f t="shared" si="0"/>
        <v>0</v>
      </c>
      <c r="G34" s="1174"/>
      <c r="H34" s="821"/>
      <c r="I34" s="856"/>
      <c r="J34" s="851"/>
      <c r="K34" s="874">
        <f t="shared" si="1"/>
        <v>0</v>
      </c>
      <c r="L34" s="1165">
        <f t="shared" si="2"/>
        <v>0</v>
      </c>
      <c r="M34" s="1257"/>
      <c r="N34" s="1232"/>
      <c r="O34" s="1189">
        <f t="shared" si="3"/>
        <v>0</v>
      </c>
    </row>
    <row r="35" spans="1:15" ht="15.6">
      <c r="A35" s="1349"/>
      <c r="B35" s="217"/>
      <c r="C35" s="314"/>
      <c r="D35" s="1045"/>
      <c r="E35" s="1046"/>
      <c r="F35" s="1165">
        <f t="shared" si="0"/>
        <v>0</v>
      </c>
      <c r="G35" s="1175"/>
      <c r="H35" s="820"/>
      <c r="I35" s="852"/>
      <c r="J35" s="851"/>
      <c r="K35" s="874">
        <f t="shared" si="1"/>
        <v>0</v>
      </c>
      <c r="L35" s="1165">
        <f t="shared" si="2"/>
        <v>0</v>
      </c>
      <c r="M35" s="1257"/>
      <c r="N35" s="1232"/>
      <c r="O35" s="1189">
        <f t="shared" si="3"/>
        <v>0</v>
      </c>
    </row>
    <row r="36" spans="1:15" ht="15.6">
      <c r="A36" s="1349"/>
      <c r="B36" s="217"/>
      <c r="C36" s="721" t="s">
        <v>358</v>
      </c>
      <c r="D36" s="1045">
        <f>SUM(D15:D35)</f>
        <v>0</v>
      </c>
      <c r="E36" s="1045">
        <f>SUM(E15:E35)</f>
        <v>0</v>
      </c>
      <c r="F36" s="1165">
        <f t="shared" si="0"/>
        <v>0</v>
      </c>
      <c r="G36" s="1174"/>
      <c r="H36" s="852">
        <f>SUM(H15:H35)</f>
        <v>0</v>
      </c>
      <c r="I36" s="852">
        <f>SUM(I15:I35)</f>
        <v>0</v>
      </c>
      <c r="J36" s="852">
        <f>SUM(J15:J35)</f>
        <v>0</v>
      </c>
      <c r="K36" s="852">
        <f>SUM(K15:K35)</f>
        <v>0</v>
      </c>
      <c r="L36" s="1166">
        <f>SUM(L15:L35)</f>
        <v>0</v>
      </c>
      <c r="M36" s="1257"/>
      <c r="N36" s="1232"/>
      <c r="O36" s="1166">
        <f>SUM(O15:O35)</f>
        <v>0</v>
      </c>
    </row>
    <row r="37" spans="1:15">
      <c r="A37" s="171"/>
      <c r="B37" s="172"/>
      <c r="C37" s="171"/>
      <c r="D37" s="853"/>
      <c r="E37" s="1245" t="s">
        <v>977</v>
      </c>
      <c r="F37" s="854"/>
      <c r="G37" s="854"/>
      <c r="H37" s="853"/>
      <c r="I37" s="1246">
        <f>K36-D36</f>
        <v>0</v>
      </c>
      <c r="J37" s="854" t="s">
        <v>978</v>
      </c>
      <c r="K37" s="854"/>
      <c r="L37" s="854"/>
      <c r="M37" s="857"/>
      <c r="N37" s="857"/>
    </row>
    <row r="38" spans="1:15">
      <c r="A38" s="171"/>
      <c r="B38" s="172"/>
      <c r="C38" s="171" t="s">
        <v>982</v>
      </c>
      <c r="D38" s="853"/>
      <c r="E38" s="854"/>
      <c r="F38" s="854"/>
      <c r="G38" s="854"/>
      <c r="H38" s="853"/>
      <c r="I38" s="857"/>
      <c r="J38" s="854"/>
      <c r="K38" s="854"/>
      <c r="L38" s="854"/>
      <c r="M38" s="857"/>
      <c r="N38" s="857"/>
    </row>
    <row r="39" spans="1:15" hidden="1">
      <c r="A39" s="171"/>
      <c r="B39" s="172"/>
      <c r="C39" s="171"/>
      <c r="D39" s="853"/>
      <c r="E39" s="854"/>
      <c r="F39" s="854"/>
      <c r="G39" s="854"/>
      <c r="H39" s="853"/>
      <c r="I39" s="857"/>
      <c r="J39" s="854"/>
      <c r="K39" s="854"/>
      <c r="L39" s="854"/>
      <c r="M39" s="857"/>
      <c r="N39" s="857"/>
    </row>
    <row r="40" spans="1:15">
      <c r="A40" s="171"/>
      <c r="B40" s="172"/>
      <c r="C40" s="171"/>
      <c r="D40" s="853"/>
      <c r="E40" s="1245" t="s">
        <v>979</v>
      </c>
      <c r="F40" s="854"/>
      <c r="G40" s="854"/>
      <c r="H40" s="853"/>
      <c r="I40" s="1247">
        <f>F36-L36</f>
        <v>0</v>
      </c>
      <c r="J40" s="1248" t="s">
        <v>980</v>
      </c>
      <c r="K40" s="854"/>
      <c r="L40" s="854"/>
      <c r="M40" s="857"/>
      <c r="N40" s="857"/>
    </row>
    <row r="41" spans="1:15">
      <c r="A41" s="171"/>
      <c r="B41" s="171"/>
      <c r="C41" s="171"/>
      <c r="D41" s="853"/>
      <c r="E41" s="1248"/>
      <c r="F41" s="857"/>
      <c r="G41" s="857"/>
      <c r="H41" s="853"/>
      <c r="I41" s="857"/>
      <c r="J41" s="857"/>
      <c r="K41" s="857"/>
      <c r="L41" s="857"/>
      <c r="M41" s="857"/>
      <c r="N41" s="857"/>
    </row>
    <row r="42" spans="1:15">
      <c r="A42" s="171"/>
      <c r="B42" s="171"/>
      <c r="C42" s="171"/>
      <c r="D42" s="854"/>
      <c r="E42" s="854"/>
      <c r="F42" s="854"/>
      <c r="G42" s="854"/>
      <c r="H42" s="854"/>
      <c r="I42" s="857"/>
      <c r="J42" s="854"/>
      <c r="K42" s="854"/>
      <c r="L42" s="854"/>
      <c r="M42" s="854"/>
      <c r="N42" s="854"/>
    </row>
  </sheetData>
  <mergeCells count="4">
    <mergeCell ref="A1:A36"/>
    <mergeCell ref="B4:L4"/>
    <mergeCell ref="B3:L3"/>
    <mergeCell ref="B2:M2"/>
  </mergeCells>
  <phoneticPr fontId="0" type="noConversion"/>
  <pageMargins left="0.5" right="0.5" top="0" bottom="0" header="0.56999999999999995" footer="0.23"/>
  <pageSetup paperSize="5" scale="97" orientation="landscape" r:id="rId1"/>
  <headerFooter alignWithMargins="0"/>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41"/>
  <sheetViews>
    <sheetView topLeftCell="A22" zoomScaleNormal="100" workbookViewId="0">
      <selection activeCell="I24" sqref="I24"/>
    </sheetView>
  </sheetViews>
  <sheetFormatPr defaultColWidth="6.81640625" defaultRowHeight="15"/>
  <cols>
    <col min="1" max="1" width="3.1796875" customWidth="1"/>
    <col min="2" max="2" width="6.81640625" customWidth="1"/>
    <col min="3" max="3" width="18.81640625" customWidth="1"/>
    <col min="4" max="4" width="16.36328125" customWidth="1"/>
    <col min="5" max="5" width="14.54296875" customWidth="1"/>
    <col min="6" max="6" width="17.54296875" customWidth="1"/>
    <col min="7" max="7" width="0.81640625" customWidth="1"/>
    <col min="8" max="8" width="16.453125" customWidth="1"/>
    <col min="9" max="9" width="15.08984375" customWidth="1"/>
    <col min="10" max="10" width="14.81640625" customWidth="1"/>
    <col min="11" max="11" width="11.81640625" customWidth="1"/>
    <col min="12" max="12" width="6.81640625" customWidth="1"/>
  </cols>
  <sheetData>
    <row r="1" spans="1:11" ht="15.6">
      <c r="A1" s="1359" t="s">
        <v>708</v>
      </c>
      <c r="B1" s="221"/>
      <c r="C1" s="264"/>
      <c r="D1" s="264"/>
      <c r="E1" s="264"/>
      <c r="F1" s="264"/>
      <c r="G1" s="264"/>
      <c r="H1" s="264"/>
      <c r="I1" s="264"/>
      <c r="J1" s="264"/>
    </row>
    <row r="2" spans="1:11" ht="17.399999999999999">
      <c r="A2" s="1381"/>
      <c r="B2" s="1176" t="str">
        <f>Coverpage!A51</f>
        <v xml:space="preserve">City/Town/County of ROUNDUP                                                                </v>
      </c>
      <c r="C2" s="228"/>
      <c r="D2" s="228"/>
      <c r="E2" s="228"/>
      <c r="F2" s="228"/>
      <c r="G2" s="228"/>
      <c r="H2" s="228"/>
      <c r="I2" s="478"/>
      <c r="J2" s="228"/>
    </row>
    <row r="3" spans="1:11" ht="15.6">
      <c r="A3" s="1381"/>
      <c r="B3" s="367"/>
      <c r="C3" s="228"/>
      <c r="D3" s="228"/>
      <c r="E3" s="228"/>
      <c r="F3" s="228"/>
      <c r="G3" s="228"/>
      <c r="H3" s="228"/>
      <c r="I3" s="478"/>
      <c r="J3" s="228"/>
    </row>
    <row r="4" spans="1:11" ht="18" thickBot="1">
      <c r="A4" s="1381"/>
      <c r="B4" s="1176" t="s">
        <v>709</v>
      </c>
      <c r="C4" s="228"/>
      <c r="D4" s="228"/>
      <c r="E4" s="228"/>
      <c r="F4" s="228"/>
      <c r="G4" s="228"/>
      <c r="H4" s="228"/>
      <c r="I4" s="478"/>
      <c r="J4" s="228"/>
    </row>
    <row r="5" spans="1:11" ht="16.2" thickTop="1">
      <c r="A5" s="1381"/>
      <c r="B5" s="264"/>
      <c r="C5" s="228"/>
      <c r="D5" s="228"/>
      <c r="E5" s="228"/>
      <c r="F5" s="228"/>
      <c r="G5" s="228"/>
      <c r="H5" s="860" t="str">
        <f>'Page 53-Tx Levy Req'!K5</f>
        <v>Fiscal Year: 20 ______-______</v>
      </c>
      <c r="I5" s="1298" t="s">
        <v>1109</v>
      </c>
      <c r="J5" s="707"/>
    </row>
    <row r="6" spans="1:11" ht="15.6">
      <c r="A6" s="1381"/>
      <c r="B6" s="264"/>
      <c r="C6" s="228"/>
      <c r="D6" s="228"/>
      <c r="E6" s="228"/>
      <c r="F6" s="228"/>
      <c r="G6" s="228"/>
      <c r="H6" s="709"/>
      <c r="I6" s="228"/>
      <c r="J6" s="275"/>
    </row>
    <row r="7" spans="1:11" ht="16.2" thickBot="1">
      <c r="A7" s="1381"/>
      <c r="B7" s="264"/>
      <c r="C7" s="221"/>
      <c r="D7" s="264"/>
      <c r="E7" s="228"/>
      <c r="F7" s="228"/>
      <c r="G7" s="228"/>
      <c r="H7" s="722" t="s">
        <v>710</v>
      </c>
      <c r="I7" s="704"/>
      <c r="J7" s="711"/>
    </row>
    <row r="8" spans="1:11" ht="16.8" thickTop="1" thickBot="1">
      <c r="A8" s="1381"/>
      <c r="B8" s="723"/>
      <c r="C8" s="723"/>
      <c r="D8" s="723"/>
      <c r="E8" s="724"/>
      <c r="F8" s="724"/>
      <c r="G8" s="724"/>
      <c r="H8" s="724"/>
      <c r="I8" s="725"/>
      <c r="J8" s="726"/>
    </row>
    <row r="9" spans="1:11" ht="15.6">
      <c r="A9" s="1381"/>
      <c r="B9" s="727"/>
      <c r="C9" s="296"/>
      <c r="D9" s="301" t="s">
        <v>698</v>
      </c>
      <c r="E9" s="300" t="s">
        <v>699</v>
      </c>
      <c r="F9" s="713" t="s">
        <v>700</v>
      </c>
      <c r="G9" s="1177"/>
      <c r="H9" s="448" t="s">
        <v>701</v>
      </c>
      <c r="I9" s="728" t="s">
        <v>702</v>
      </c>
      <c r="J9" s="1226" t="s">
        <v>703</v>
      </c>
      <c r="K9" s="1186"/>
    </row>
    <row r="10" spans="1:11" ht="15.6">
      <c r="A10" s="1381"/>
      <c r="B10" s="328"/>
      <c r="C10" s="296"/>
      <c r="D10" s="297"/>
      <c r="E10" s="292"/>
      <c r="F10" s="297"/>
      <c r="G10" s="1178"/>
      <c r="H10" s="292" t="s">
        <v>911</v>
      </c>
      <c r="I10" s="292"/>
      <c r="J10" s="297"/>
      <c r="K10" s="1207" t="s">
        <v>931</v>
      </c>
    </row>
    <row r="11" spans="1:11" ht="15.6">
      <c r="A11" s="1381"/>
      <c r="B11" s="328"/>
      <c r="C11" s="296"/>
      <c r="D11" s="297"/>
      <c r="E11" s="292" t="s">
        <v>910</v>
      </c>
      <c r="F11" s="297"/>
      <c r="G11" s="1178"/>
      <c r="H11" s="292" t="s">
        <v>916</v>
      </c>
      <c r="I11" s="292" t="s">
        <v>921</v>
      </c>
      <c r="J11" s="297"/>
      <c r="K11" s="1208" t="s">
        <v>933</v>
      </c>
    </row>
    <row r="12" spans="1:11" ht="15.6">
      <c r="A12" s="1381"/>
      <c r="B12" s="729" t="s">
        <v>914</v>
      </c>
      <c r="C12" s="296"/>
      <c r="D12" s="235"/>
      <c r="E12" s="292" t="s">
        <v>911</v>
      </c>
      <c r="F12" s="297" t="s">
        <v>921</v>
      </c>
      <c r="G12" s="1178"/>
      <c r="H12" s="292" t="s">
        <v>705</v>
      </c>
      <c r="I12" s="292" t="s">
        <v>917</v>
      </c>
      <c r="J12" s="297" t="s">
        <v>921</v>
      </c>
      <c r="K12" s="1208" t="s">
        <v>911</v>
      </c>
    </row>
    <row r="13" spans="1:11" ht="16.2" thickBot="1">
      <c r="A13" s="1381"/>
      <c r="B13" s="730" t="s">
        <v>915</v>
      </c>
      <c r="C13" s="715" t="s">
        <v>481</v>
      </c>
      <c r="D13" s="714" t="s">
        <v>913</v>
      </c>
      <c r="E13" s="715" t="s">
        <v>912</v>
      </c>
      <c r="F13" s="714" t="s">
        <v>928</v>
      </c>
      <c r="G13" s="1179"/>
      <c r="H13" s="715" t="s">
        <v>706</v>
      </c>
      <c r="I13" s="715" t="s">
        <v>918</v>
      </c>
      <c r="J13" s="714" t="s">
        <v>924</v>
      </c>
      <c r="K13" s="1228" t="s">
        <v>932</v>
      </c>
    </row>
    <row r="14" spans="1:11" ht="13.95" customHeight="1">
      <c r="A14" s="1381"/>
      <c r="B14" s="213">
        <v>2820</v>
      </c>
      <c r="C14" s="721" t="s">
        <v>1033</v>
      </c>
      <c r="D14" s="1299">
        <v>221882.11</v>
      </c>
      <c r="E14" s="978"/>
      <c r="F14" s="1182">
        <f t="shared" ref="F14:F35" si="0">+D14+E14</f>
        <v>221882.11</v>
      </c>
      <c r="G14" s="1180"/>
      <c r="H14" s="1047">
        <v>170615.27</v>
      </c>
      <c r="I14" s="978">
        <v>51266.84</v>
      </c>
      <c r="J14" s="1227">
        <f t="shared" ref="J14:J35" si="1">H14+I14</f>
        <v>221882.11</v>
      </c>
      <c r="K14" s="1229">
        <f>H14-D14+I14</f>
        <v>0</v>
      </c>
    </row>
    <row r="15" spans="1:11" ht="13.95" customHeight="1">
      <c r="A15" s="1381"/>
      <c r="B15" s="731">
        <v>4010</v>
      </c>
      <c r="C15" s="732" t="s">
        <v>1113</v>
      </c>
      <c r="D15" s="1047">
        <v>681593.55</v>
      </c>
      <c r="E15" s="978"/>
      <c r="F15" s="1182">
        <f t="shared" si="0"/>
        <v>681593.55</v>
      </c>
      <c r="G15" s="1180"/>
      <c r="H15" s="1047">
        <v>646093.55000000005</v>
      </c>
      <c r="I15" s="978">
        <v>35500</v>
      </c>
      <c r="J15" s="1227">
        <f t="shared" si="1"/>
        <v>681593.55</v>
      </c>
      <c r="K15" s="1229">
        <f t="shared" ref="K15:K34" si="2">H15-D15+I15</f>
        <v>0</v>
      </c>
    </row>
    <row r="16" spans="1:11" ht="13.95" customHeight="1">
      <c r="A16" s="1381"/>
      <c r="B16" s="731">
        <v>5210</v>
      </c>
      <c r="C16" s="732" t="s">
        <v>1114</v>
      </c>
      <c r="D16" s="1047">
        <v>2505241.5</v>
      </c>
      <c r="E16" s="978"/>
      <c r="F16" s="1182">
        <f t="shared" si="0"/>
        <v>2505241.5</v>
      </c>
      <c r="G16" s="1180"/>
      <c r="H16" s="1047">
        <v>391035</v>
      </c>
      <c r="I16" s="978">
        <v>2114206.5</v>
      </c>
      <c r="J16" s="1227">
        <f t="shared" si="1"/>
        <v>2505241.5</v>
      </c>
      <c r="K16" s="1229">
        <f t="shared" si="2"/>
        <v>0</v>
      </c>
    </row>
    <row r="17" spans="1:11" ht="13.95" customHeight="1">
      <c r="A17" s="1381"/>
      <c r="B17" s="731">
        <v>5210</v>
      </c>
      <c r="C17" s="733" t="s">
        <v>1115</v>
      </c>
      <c r="D17" s="978">
        <v>418114.14</v>
      </c>
      <c r="E17" s="978"/>
      <c r="F17" s="1182">
        <f t="shared" si="0"/>
        <v>418114.14</v>
      </c>
      <c r="G17" s="1180"/>
      <c r="H17" s="1047">
        <v>344373.64</v>
      </c>
      <c r="I17" s="978">
        <v>73740.5</v>
      </c>
      <c r="J17" s="1227">
        <f t="shared" si="1"/>
        <v>418114.14</v>
      </c>
      <c r="K17" s="1229">
        <f t="shared" si="2"/>
        <v>0</v>
      </c>
    </row>
    <row r="18" spans="1:11" ht="13.95" customHeight="1">
      <c r="A18" s="1381"/>
      <c r="B18" s="731">
        <v>5210</v>
      </c>
      <c r="C18" s="733" t="s">
        <v>1116</v>
      </c>
      <c r="D18" s="978"/>
      <c r="E18" s="978">
        <v>43137</v>
      </c>
      <c r="F18" s="1182">
        <f t="shared" si="0"/>
        <v>43137</v>
      </c>
      <c r="G18" s="1180"/>
      <c r="H18" s="1047">
        <v>43137</v>
      </c>
      <c r="I18" s="978">
        <v>0</v>
      </c>
      <c r="J18" s="1227">
        <f t="shared" si="1"/>
        <v>43137</v>
      </c>
      <c r="K18" s="1229">
        <f t="shared" si="2"/>
        <v>43137</v>
      </c>
    </row>
    <row r="19" spans="1:11" ht="13.95" customHeight="1">
      <c r="A19" s="1381"/>
      <c r="B19" s="731">
        <v>5310</v>
      </c>
      <c r="C19" s="733" t="s">
        <v>1117</v>
      </c>
      <c r="D19" s="978">
        <v>376956.8</v>
      </c>
      <c r="E19" s="978"/>
      <c r="F19" s="1182">
        <f t="shared" si="0"/>
        <v>376956.8</v>
      </c>
      <c r="G19" s="1180"/>
      <c r="H19" s="1047">
        <v>126756.8</v>
      </c>
      <c r="I19" s="978">
        <v>250200</v>
      </c>
      <c r="J19" s="1227">
        <f t="shared" si="1"/>
        <v>376956.8</v>
      </c>
      <c r="K19" s="1229">
        <f t="shared" si="2"/>
        <v>0</v>
      </c>
    </row>
    <row r="20" spans="1:11" ht="14.1" customHeight="1">
      <c r="A20" s="1381"/>
      <c r="B20" s="731">
        <v>5310</v>
      </c>
      <c r="C20" s="733" t="s">
        <v>1118</v>
      </c>
      <c r="D20" s="978">
        <v>360982.43</v>
      </c>
      <c r="E20" s="978"/>
      <c r="F20" s="1182">
        <f t="shared" si="0"/>
        <v>360982.43</v>
      </c>
      <c r="G20" s="1181"/>
      <c r="H20" s="978">
        <v>281987.63</v>
      </c>
      <c r="I20" s="978">
        <v>78994.8</v>
      </c>
      <c r="J20" s="1227">
        <f t="shared" si="1"/>
        <v>360982.43</v>
      </c>
      <c r="K20" s="1229">
        <f t="shared" si="2"/>
        <v>0</v>
      </c>
    </row>
    <row r="21" spans="1:11" ht="13.95" customHeight="1">
      <c r="A21" s="1381"/>
      <c r="B21" s="731">
        <v>5310</v>
      </c>
      <c r="C21" s="733" t="s">
        <v>1119</v>
      </c>
      <c r="D21" s="978"/>
      <c r="E21" s="978">
        <v>87412</v>
      </c>
      <c r="F21" s="1182">
        <f t="shared" si="0"/>
        <v>87412</v>
      </c>
      <c r="G21" s="1180"/>
      <c r="H21" s="1047">
        <v>87412</v>
      </c>
      <c r="I21" s="978">
        <v>0</v>
      </c>
      <c r="J21" s="1227">
        <f t="shared" si="1"/>
        <v>87412</v>
      </c>
      <c r="K21" s="1229">
        <f t="shared" si="2"/>
        <v>87412</v>
      </c>
    </row>
    <row r="22" spans="1:11" ht="13.95" customHeight="1">
      <c r="A22" s="1381"/>
      <c r="B22" s="731">
        <v>5410</v>
      </c>
      <c r="C22" s="733" t="s">
        <v>1120</v>
      </c>
      <c r="D22" s="978">
        <v>267016.58</v>
      </c>
      <c r="E22" s="978"/>
      <c r="F22" s="1182">
        <f t="shared" si="0"/>
        <v>267016.58</v>
      </c>
      <c r="G22" s="1180"/>
      <c r="H22" s="1047">
        <v>106866.58</v>
      </c>
      <c r="I22" s="978">
        <v>160150</v>
      </c>
      <c r="J22" s="1227">
        <f t="shared" si="1"/>
        <v>267016.58</v>
      </c>
      <c r="K22" s="1229">
        <f t="shared" si="2"/>
        <v>0</v>
      </c>
    </row>
    <row r="23" spans="1:11" ht="13.95" customHeight="1">
      <c r="A23" s="1381"/>
      <c r="B23" s="731">
        <v>5410</v>
      </c>
      <c r="C23" s="733" t="s">
        <v>1121</v>
      </c>
      <c r="D23" s="978">
        <v>89693.41</v>
      </c>
      <c r="E23" s="978"/>
      <c r="F23" s="1182">
        <f t="shared" si="0"/>
        <v>89693.41</v>
      </c>
      <c r="G23" s="1180"/>
      <c r="H23" s="1047">
        <v>626.83000000000004</v>
      </c>
      <c r="I23" s="978">
        <v>89066.58</v>
      </c>
      <c r="J23" s="1227">
        <f t="shared" si="1"/>
        <v>89693.41</v>
      </c>
      <c r="K23" s="1229">
        <f t="shared" si="2"/>
        <v>0</v>
      </c>
    </row>
    <row r="24" spans="1:11" ht="13.95" customHeight="1">
      <c r="A24" s="1381"/>
      <c r="B24" s="731"/>
      <c r="C24" s="733"/>
      <c r="D24" s="978"/>
      <c r="E24" s="978"/>
      <c r="F24" s="1182">
        <f t="shared" si="0"/>
        <v>0</v>
      </c>
      <c r="G24" s="1181"/>
      <c r="H24" s="978"/>
      <c r="I24" s="978"/>
      <c r="J24" s="1227">
        <f t="shared" si="1"/>
        <v>0</v>
      </c>
      <c r="K24" s="1229">
        <f t="shared" si="2"/>
        <v>0</v>
      </c>
    </row>
    <row r="25" spans="1:11" ht="13.95" customHeight="1">
      <c r="A25" s="1381"/>
      <c r="B25" s="731"/>
      <c r="C25" s="733"/>
      <c r="D25" s="978"/>
      <c r="E25" s="978"/>
      <c r="F25" s="1182">
        <f t="shared" si="0"/>
        <v>0</v>
      </c>
      <c r="G25" s="1180"/>
      <c r="H25" s="1047"/>
      <c r="I25" s="978"/>
      <c r="J25" s="1227">
        <f t="shared" si="1"/>
        <v>0</v>
      </c>
      <c r="K25" s="1229">
        <f t="shared" si="2"/>
        <v>0</v>
      </c>
    </row>
    <row r="26" spans="1:11" ht="13.95" customHeight="1">
      <c r="A26" s="1381"/>
      <c r="B26" s="731"/>
      <c r="C26" s="733"/>
      <c r="D26" s="978"/>
      <c r="E26" s="978"/>
      <c r="F26" s="1182">
        <f t="shared" si="0"/>
        <v>0</v>
      </c>
      <c r="G26" s="1180"/>
      <c r="H26" s="1047"/>
      <c r="I26" s="978"/>
      <c r="J26" s="1227">
        <f t="shared" si="1"/>
        <v>0</v>
      </c>
      <c r="K26" s="1229">
        <f t="shared" si="2"/>
        <v>0</v>
      </c>
    </row>
    <row r="27" spans="1:11" ht="13.95" customHeight="1">
      <c r="A27" s="1381"/>
      <c r="B27" s="213"/>
      <c r="C27" s="721"/>
      <c r="D27" s="978"/>
      <c r="E27" s="978"/>
      <c r="F27" s="1182">
        <f t="shared" si="0"/>
        <v>0</v>
      </c>
      <c r="G27" s="1180"/>
      <c r="H27" s="1047"/>
      <c r="I27" s="978"/>
      <c r="J27" s="1227">
        <f t="shared" si="1"/>
        <v>0</v>
      </c>
      <c r="K27" s="1229">
        <f t="shared" si="2"/>
        <v>0</v>
      </c>
    </row>
    <row r="28" spans="1:11" ht="13.95" customHeight="1">
      <c r="A28" s="1381"/>
      <c r="B28" s="213"/>
      <c r="C28" s="721"/>
      <c r="D28" s="978"/>
      <c r="E28" s="978"/>
      <c r="F28" s="1182">
        <f t="shared" si="0"/>
        <v>0</v>
      </c>
      <c r="G28" s="1180"/>
      <c r="H28" s="1047"/>
      <c r="I28" s="978"/>
      <c r="J28" s="1227">
        <f t="shared" si="1"/>
        <v>0</v>
      </c>
      <c r="K28" s="1229">
        <f t="shared" si="2"/>
        <v>0</v>
      </c>
    </row>
    <row r="29" spans="1:11" ht="13.95" customHeight="1">
      <c r="A29" s="1381"/>
      <c r="B29" s="213"/>
      <c r="C29" s="721"/>
      <c r="D29" s="978"/>
      <c r="E29" s="978"/>
      <c r="F29" s="1182">
        <f t="shared" si="0"/>
        <v>0</v>
      </c>
      <c r="G29" s="1180"/>
      <c r="H29" s="1047"/>
      <c r="I29" s="978"/>
      <c r="J29" s="1227">
        <f t="shared" si="1"/>
        <v>0</v>
      </c>
      <c r="K29" s="1229">
        <f t="shared" si="2"/>
        <v>0</v>
      </c>
    </row>
    <row r="30" spans="1:11" ht="15.6">
      <c r="A30" s="1381"/>
      <c r="B30" s="213"/>
      <c r="C30" s="721"/>
      <c r="D30" s="978"/>
      <c r="E30" s="1048"/>
      <c r="F30" s="1182">
        <f t="shared" si="0"/>
        <v>0</v>
      </c>
      <c r="G30" s="1180"/>
      <c r="H30" s="1047"/>
      <c r="I30" s="978"/>
      <c r="J30" s="1227">
        <f t="shared" si="1"/>
        <v>0</v>
      </c>
      <c r="K30" s="1229">
        <f t="shared" si="2"/>
        <v>0</v>
      </c>
    </row>
    <row r="31" spans="1:11" ht="13.95" customHeight="1">
      <c r="A31" s="1381"/>
      <c r="B31" s="213"/>
      <c r="C31" s="721"/>
      <c r="D31" s="978"/>
      <c r="E31" s="1048"/>
      <c r="F31" s="1182">
        <f t="shared" si="0"/>
        <v>0</v>
      </c>
      <c r="G31" s="1180"/>
      <c r="H31" s="1047"/>
      <c r="I31" s="978"/>
      <c r="J31" s="1227">
        <f t="shared" si="1"/>
        <v>0</v>
      </c>
      <c r="K31" s="1229">
        <f t="shared" si="2"/>
        <v>0</v>
      </c>
    </row>
    <row r="32" spans="1:11" ht="13.95" customHeight="1">
      <c r="A32" s="1381"/>
      <c r="B32" s="213"/>
      <c r="C32" s="721"/>
      <c r="D32" s="978"/>
      <c r="E32" s="978"/>
      <c r="F32" s="1182">
        <f t="shared" si="0"/>
        <v>0</v>
      </c>
      <c r="G32" s="1181"/>
      <c r="H32" s="978"/>
      <c r="I32" s="978"/>
      <c r="J32" s="1227">
        <f t="shared" si="1"/>
        <v>0</v>
      </c>
      <c r="K32" s="1229">
        <f t="shared" si="2"/>
        <v>0</v>
      </c>
    </row>
    <row r="33" spans="1:11" ht="13.95" customHeight="1">
      <c r="A33" s="1381"/>
      <c r="B33" s="213"/>
      <c r="C33" s="721"/>
      <c r="D33" s="978"/>
      <c r="E33" s="1048"/>
      <c r="F33" s="1182">
        <f t="shared" si="0"/>
        <v>0</v>
      </c>
      <c r="G33" s="1181"/>
      <c r="H33" s="978"/>
      <c r="I33" s="978"/>
      <c r="J33" s="1227">
        <f t="shared" si="1"/>
        <v>0</v>
      </c>
      <c r="K33" s="1229">
        <f t="shared" si="2"/>
        <v>0</v>
      </c>
    </row>
    <row r="34" spans="1:11" ht="13.95" customHeight="1">
      <c r="A34" s="1381"/>
      <c r="B34" s="213"/>
      <c r="C34" s="721"/>
      <c r="D34" s="978"/>
      <c r="E34" s="1048"/>
      <c r="F34" s="1182">
        <f t="shared" si="0"/>
        <v>0</v>
      </c>
      <c r="G34" s="1181"/>
      <c r="H34" s="978"/>
      <c r="I34" s="978"/>
      <c r="J34" s="1227">
        <f t="shared" si="1"/>
        <v>0</v>
      </c>
      <c r="K34" s="1229">
        <f t="shared" si="2"/>
        <v>0</v>
      </c>
    </row>
    <row r="35" spans="1:11" ht="13.95" customHeight="1">
      <c r="A35" s="1381"/>
      <c r="B35" s="213"/>
      <c r="C35" s="721" t="s">
        <v>358</v>
      </c>
      <c r="D35" s="974">
        <f>SUM(D14:D34)</f>
        <v>4921480.5200000005</v>
      </c>
      <c r="E35" s="974">
        <f>SUM(E14:E34)</f>
        <v>130549</v>
      </c>
      <c r="F35" s="1182">
        <f t="shared" si="0"/>
        <v>5052029.5200000005</v>
      </c>
      <c r="G35" s="1181"/>
      <c r="H35" s="974">
        <f>SUM(H14:H34)</f>
        <v>2198904.3000000003</v>
      </c>
      <c r="I35" s="974">
        <f>SUM(I14:I34)</f>
        <v>2853125.2199999997</v>
      </c>
      <c r="J35" s="1227">
        <f t="shared" si="1"/>
        <v>5052029.5199999996</v>
      </c>
      <c r="K35" s="974">
        <f>SUM(K14:K34)</f>
        <v>130549</v>
      </c>
    </row>
    <row r="36" spans="1:11">
      <c r="A36" s="171"/>
      <c r="B36" s="172"/>
      <c r="C36" s="171"/>
      <c r="D36" s="173"/>
      <c r="E36" s="174"/>
      <c r="F36" s="174"/>
      <c r="G36" s="174"/>
      <c r="H36" s="173"/>
      <c r="I36" s="174"/>
      <c r="J36" s="174"/>
    </row>
    <row r="37" spans="1:11">
      <c r="A37" s="171"/>
      <c r="B37" s="172"/>
      <c r="C37" s="171"/>
      <c r="D37" s="1245" t="s">
        <v>977</v>
      </c>
      <c r="E37" s="1183"/>
      <c r="F37" s="174"/>
      <c r="G37" s="174"/>
      <c r="H37" s="1249">
        <f>I35-D35</f>
        <v>-2068355.3000000007</v>
      </c>
      <c r="I37" s="854" t="s">
        <v>978</v>
      </c>
      <c r="J37" s="174"/>
    </row>
    <row r="38" spans="1:11">
      <c r="A38" s="171"/>
      <c r="B38" s="172"/>
      <c r="C38" s="171"/>
      <c r="D38" s="854"/>
      <c r="E38" s="174"/>
      <c r="F38" s="174"/>
      <c r="G38" s="174"/>
      <c r="H38" s="173"/>
      <c r="I38" s="174"/>
      <c r="J38" s="174"/>
    </row>
    <row r="39" spans="1:11" hidden="1">
      <c r="A39" s="171"/>
      <c r="B39" s="172"/>
      <c r="C39" s="171"/>
      <c r="D39" s="854"/>
      <c r="E39" s="174"/>
      <c r="F39" s="174"/>
      <c r="G39" s="174"/>
      <c r="H39" s="173"/>
      <c r="I39" s="174"/>
      <c r="J39" s="174"/>
    </row>
    <row r="40" spans="1:11">
      <c r="A40" s="171"/>
      <c r="B40" s="171"/>
      <c r="C40" s="171" t="s">
        <v>982</v>
      </c>
      <c r="D40" s="1245" t="s">
        <v>979</v>
      </c>
      <c r="E40" s="175"/>
      <c r="F40" s="175"/>
      <c r="G40" s="175"/>
      <c r="H40" s="1249">
        <f>F35-J35</f>
        <v>0</v>
      </c>
      <c r="I40" s="1248" t="s">
        <v>980</v>
      </c>
      <c r="J40" s="171"/>
    </row>
    <row r="41" spans="1:11">
      <c r="A41" s="171"/>
      <c r="B41" s="171"/>
      <c r="C41" s="171"/>
      <c r="D41" s="1248"/>
      <c r="E41" s="171"/>
      <c r="F41" s="171"/>
      <c r="G41" s="171"/>
      <c r="H41" s="1250"/>
      <c r="I41" s="171"/>
      <c r="J41" s="171"/>
    </row>
  </sheetData>
  <mergeCells count="1">
    <mergeCell ref="A1:A35"/>
  </mergeCells>
  <phoneticPr fontId="0" type="noConversion"/>
  <pageMargins left="0.5" right="0.5" top="0" bottom="0" header="0.59" footer="0.5"/>
  <pageSetup paperSize="5" orientation="landscape" r:id="rId1"/>
  <headerFooter alignWithMargins="0"/>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8"/>
  <sheetViews>
    <sheetView zoomScaleNormal="100" workbookViewId="0">
      <pane xSplit="2" ySplit="10" topLeftCell="C11" activePane="bottomRight" state="frozen"/>
      <selection pane="topRight" activeCell="C1" sqref="C1"/>
      <selection pane="bottomLeft" activeCell="A11" sqref="A11"/>
      <selection pane="bottomRight" activeCell="E26" sqref="E26"/>
    </sheetView>
  </sheetViews>
  <sheetFormatPr defaultColWidth="6.81640625" defaultRowHeight="15"/>
  <cols>
    <col min="1" max="1" width="3" style="771" customWidth="1"/>
    <col min="2" max="2" width="30.36328125" style="740" customWidth="1"/>
    <col min="3" max="4" width="15.81640625" style="740" customWidth="1"/>
    <col min="5" max="9" width="12.81640625" style="740" customWidth="1"/>
    <col min="10" max="10" width="10.81640625" style="740" customWidth="1"/>
    <col min="11" max="12" width="0" style="740" hidden="1" customWidth="1"/>
    <col min="13" max="16384" width="6.81640625" style="740"/>
  </cols>
  <sheetData>
    <row r="1" spans="1:13" s="736" customFormat="1" ht="15.6">
      <c r="A1" s="1382" t="s">
        <v>711</v>
      </c>
      <c r="B1" s="734"/>
      <c r="C1" s="734"/>
      <c r="D1" s="734"/>
      <c r="E1" s="734"/>
      <c r="F1" s="734"/>
      <c r="G1" s="734"/>
      <c r="H1" s="734"/>
      <c r="I1" s="734"/>
      <c r="J1" s="734"/>
      <c r="K1" s="735"/>
      <c r="L1" s="735"/>
      <c r="M1" s="735"/>
    </row>
    <row r="2" spans="1:13" ht="17.399999999999999">
      <c r="A2" s="1383"/>
      <c r="B2" s="1238" t="str">
        <f>'Page 55-Non-levy Sched'!B2</f>
        <v xml:space="preserve">City/Town/County of ROUNDUP                                                                </v>
      </c>
      <c r="C2" s="738"/>
      <c r="D2" s="738"/>
      <c r="E2" s="738"/>
      <c r="F2" s="738"/>
      <c r="G2" s="739"/>
      <c r="H2" s="739"/>
      <c r="I2" s="739"/>
      <c r="J2" s="738"/>
      <c r="K2" s="735"/>
      <c r="L2" s="735"/>
      <c r="M2" s="735"/>
    </row>
    <row r="3" spans="1:13" ht="15.6">
      <c r="A3" s="1383"/>
      <c r="B3" s="737" t="s">
        <v>712</v>
      </c>
      <c r="C3" s="738"/>
      <c r="D3" s="738"/>
      <c r="E3" s="738"/>
      <c r="F3" s="738"/>
      <c r="G3" s="739"/>
      <c r="H3" s="739"/>
      <c r="I3" s="739"/>
      <c r="J3" s="738"/>
      <c r="K3" s="735"/>
      <c r="L3" s="735"/>
      <c r="M3" s="735"/>
    </row>
    <row r="4" spans="1:13" ht="15.6">
      <c r="A4" s="1383"/>
      <c r="B4" s="1239" t="str">
        <f>'Page 55-Non-levy Sched'!H5</f>
        <v>Fiscal Year: 20 ______-______</v>
      </c>
      <c r="C4" s="737"/>
      <c r="D4" s="738"/>
      <c r="E4" s="738"/>
      <c r="F4" s="738"/>
      <c r="G4" s="739"/>
      <c r="H4" s="739"/>
      <c r="I4" s="739"/>
      <c r="J4" s="738"/>
      <c r="K4" s="735"/>
      <c r="L4" s="735"/>
      <c r="M4" s="735"/>
    </row>
    <row r="5" spans="1:13" ht="15.6">
      <c r="A5" s="1383"/>
      <c r="B5" s="734"/>
      <c r="C5" s="734"/>
      <c r="D5" s="734"/>
      <c r="E5" s="738"/>
      <c r="F5" s="738"/>
      <c r="G5" s="739"/>
      <c r="H5" s="739"/>
      <c r="I5" s="734"/>
      <c r="J5" s="738"/>
      <c r="K5" s="735"/>
      <c r="L5" s="735"/>
      <c r="M5" s="735"/>
    </row>
    <row r="6" spans="1:13" ht="16.2" thickBot="1">
      <c r="A6" s="1383"/>
      <c r="B6" s="738"/>
      <c r="C6" s="738"/>
      <c r="D6" s="738"/>
      <c r="E6" s="734"/>
      <c r="F6" s="738"/>
      <c r="G6" s="739"/>
      <c r="H6" s="739"/>
      <c r="I6" s="739"/>
      <c r="J6" s="738"/>
      <c r="K6" s="735"/>
      <c r="L6" s="735"/>
      <c r="M6" s="735"/>
    </row>
    <row r="7" spans="1:13" ht="15.6">
      <c r="A7" s="1383"/>
      <c r="B7" s="741"/>
      <c r="C7" s="742"/>
      <c r="D7" s="743"/>
      <c r="E7" s="744"/>
      <c r="F7" s="743"/>
      <c r="G7" s="744"/>
      <c r="H7" s="745"/>
      <c r="I7" s="744"/>
      <c r="J7" s="746"/>
      <c r="K7" s="735"/>
      <c r="L7" s="735"/>
      <c r="M7" s="735"/>
    </row>
    <row r="8" spans="1:13" ht="15.6">
      <c r="A8" s="1383"/>
      <c r="B8" s="747"/>
      <c r="C8" s="748" t="s">
        <v>713</v>
      </c>
      <c r="D8" s="749" t="s">
        <v>11</v>
      </c>
      <c r="E8" s="750"/>
      <c r="F8" s="750"/>
      <c r="G8" s="751"/>
      <c r="H8" s="752"/>
      <c r="I8" s="751"/>
      <c r="J8" s="753"/>
      <c r="K8" s="735"/>
      <c r="L8" s="735"/>
      <c r="M8" s="735"/>
    </row>
    <row r="9" spans="1:13" ht="15.6">
      <c r="A9" s="1383"/>
      <c r="B9" s="754" t="s">
        <v>714</v>
      </c>
      <c r="C9" s="748" t="s">
        <v>715</v>
      </c>
      <c r="D9" s="749" t="s">
        <v>716</v>
      </c>
      <c r="E9" s="749" t="s">
        <v>715</v>
      </c>
      <c r="F9" s="749" t="s">
        <v>715</v>
      </c>
      <c r="G9" s="749" t="s">
        <v>715</v>
      </c>
      <c r="H9" s="749" t="s">
        <v>715</v>
      </c>
      <c r="I9" s="749" t="s">
        <v>715</v>
      </c>
      <c r="J9" s="755" t="s">
        <v>715</v>
      </c>
      <c r="K9" s="735"/>
      <c r="L9" s="735"/>
      <c r="M9" s="735"/>
    </row>
    <row r="10" spans="1:13" ht="16.2" thickBot="1">
      <c r="A10" s="1383"/>
      <c r="B10" s="756"/>
      <c r="C10" s="757" t="s">
        <v>717</v>
      </c>
      <c r="D10" s="758" t="s">
        <v>717</v>
      </c>
      <c r="E10" s="758" t="s">
        <v>717</v>
      </c>
      <c r="F10" s="758" t="s">
        <v>717</v>
      </c>
      <c r="G10" s="758" t="s">
        <v>717</v>
      </c>
      <c r="H10" s="758" t="s">
        <v>717</v>
      </c>
      <c r="I10" s="758" t="s">
        <v>717</v>
      </c>
      <c r="J10" s="759" t="s">
        <v>717</v>
      </c>
      <c r="K10" s="735"/>
      <c r="L10" s="735"/>
      <c r="M10" s="735"/>
    </row>
    <row r="11" spans="1:13" ht="15.6">
      <c r="A11" s="1383"/>
      <c r="B11" s="760" t="s">
        <v>718</v>
      </c>
      <c r="C11" s="1049"/>
      <c r="D11" s="1050"/>
      <c r="E11" s="1051">
        <v>1605728</v>
      </c>
      <c r="F11" s="1052"/>
      <c r="G11" s="1051"/>
      <c r="H11" s="1051"/>
      <c r="I11" s="1053"/>
      <c r="J11" s="1054"/>
      <c r="K11" s="735"/>
      <c r="L11" s="735"/>
      <c r="M11" s="735"/>
    </row>
    <row r="12" spans="1:13" ht="15.6">
      <c r="A12" s="1383"/>
      <c r="B12" s="761" t="s">
        <v>719</v>
      </c>
      <c r="C12" s="1055"/>
      <c r="D12" s="1052"/>
      <c r="E12" s="1051">
        <v>31947</v>
      </c>
      <c r="F12" s="1052"/>
      <c r="G12" s="1051"/>
      <c r="H12" s="1051"/>
      <c r="I12" s="1053"/>
      <c r="J12" s="1054"/>
      <c r="K12" s="735"/>
      <c r="L12" s="735"/>
      <c r="M12" s="735"/>
    </row>
    <row r="13" spans="1:13" ht="15.6">
      <c r="A13" s="1383"/>
      <c r="B13" s="761" t="s">
        <v>720</v>
      </c>
      <c r="C13" s="1055"/>
      <c r="D13" s="1052"/>
      <c r="E13" s="1051"/>
      <c r="F13" s="1052"/>
      <c r="G13" s="1051"/>
      <c r="H13" s="1051"/>
      <c r="I13" s="1053"/>
      <c r="J13" s="1054"/>
      <c r="K13" s="735"/>
      <c r="L13" s="735"/>
      <c r="M13" s="735"/>
    </row>
    <row r="14" spans="1:13" ht="15.6">
      <c r="A14" s="1383"/>
      <c r="B14" s="761" t="s">
        <v>721</v>
      </c>
      <c r="C14" s="1056"/>
      <c r="D14" s="1057"/>
      <c r="E14" s="1051"/>
      <c r="F14" s="1052"/>
      <c r="G14" s="1051"/>
      <c r="H14" s="1051"/>
      <c r="I14" s="1053"/>
      <c r="J14" s="1054"/>
      <c r="K14" s="735"/>
      <c r="L14" s="735"/>
      <c r="M14" s="735"/>
    </row>
    <row r="15" spans="1:13" ht="15.6">
      <c r="A15" s="1383"/>
      <c r="B15" s="761" t="s">
        <v>722</v>
      </c>
      <c r="C15" s="1056"/>
      <c r="D15" s="1057"/>
      <c r="E15" s="1051"/>
      <c r="F15" s="1052"/>
      <c r="G15" s="1051"/>
      <c r="H15" s="1051"/>
      <c r="I15" s="1053"/>
      <c r="J15" s="1054"/>
      <c r="K15" s="735"/>
      <c r="L15" s="735"/>
      <c r="M15" s="735"/>
    </row>
    <row r="16" spans="1:13" ht="12.75" customHeight="1">
      <c r="A16" s="1383"/>
      <c r="B16" s="761"/>
      <c r="C16" s="1056"/>
      <c r="D16" s="1057"/>
      <c r="E16" s="1051"/>
      <c r="F16" s="1052"/>
      <c r="G16" s="1051"/>
      <c r="H16" s="1051"/>
      <c r="I16" s="1053"/>
      <c r="J16" s="1054"/>
      <c r="K16" s="735"/>
      <c r="L16" s="735"/>
      <c r="M16" s="735"/>
    </row>
    <row r="17" spans="1:13" ht="12.75" customHeight="1">
      <c r="A17" s="1383"/>
      <c r="B17" s="761"/>
      <c r="C17" s="1056"/>
      <c r="D17" s="1057"/>
      <c r="E17" s="1051"/>
      <c r="F17" s="1051"/>
      <c r="G17" s="1051"/>
      <c r="H17" s="1051"/>
      <c r="I17" s="1053"/>
      <c r="J17" s="1054"/>
      <c r="K17" s="735"/>
      <c r="L17" s="735"/>
      <c r="M17" s="735"/>
    </row>
    <row r="18" spans="1:13" ht="15.6">
      <c r="A18" s="1383"/>
      <c r="B18" s="761"/>
      <c r="C18" s="1056"/>
      <c r="D18" s="1057"/>
      <c r="E18" s="1051"/>
      <c r="F18" s="1052"/>
      <c r="G18" s="1051"/>
      <c r="H18" s="1051"/>
      <c r="I18" s="1053"/>
      <c r="J18" s="1054"/>
      <c r="K18" s="735"/>
      <c r="L18" s="735"/>
      <c r="M18" s="735"/>
    </row>
    <row r="19" spans="1:13" ht="15.6">
      <c r="A19" s="1383"/>
      <c r="B19" s="761"/>
      <c r="C19" s="1056"/>
      <c r="D19" s="1057"/>
      <c r="E19" s="1051"/>
      <c r="F19" s="1052"/>
      <c r="G19" s="1051"/>
      <c r="H19" s="1051"/>
      <c r="I19" s="1053"/>
      <c r="J19" s="1054"/>
      <c r="K19" s="735"/>
      <c r="L19" s="735"/>
      <c r="M19" s="735"/>
    </row>
    <row r="20" spans="1:13" ht="18" customHeight="1">
      <c r="A20" s="1383"/>
      <c r="B20" s="761"/>
      <c r="C20" s="1056"/>
      <c r="D20" s="1057"/>
      <c r="E20" s="1051"/>
      <c r="F20" s="1052"/>
      <c r="G20" s="1051"/>
      <c r="H20" s="1051"/>
      <c r="I20" s="1053"/>
      <c r="J20" s="1054"/>
      <c r="K20" s="735"/>
      <c r="L20" s="735"/>
      <c r="M20" s="735"/>
    </row>
    <row r="21" spans="1:13" ht="15.6">
      <c r="A21" s="1383"/>
      <c r="B21" s="762"/>
      <c r="C21" s="1056"/>
      <c r="D21" s="1057"/>
      <c r="E21" s="1051"/>
      <c r="F21" s="1057"/>
      <c r="G21" s="1057"/>
      <c r="H21" s="1051"/>
      <c r="I21" s="1053"/>
      <c r="J21" s="1054"/>
      <c r="K21" s="735"/>
      <c r="L21" s="735"/>
      <c r="M21" s="735"/>
    </row>
    <row r="22" spans="1:13" ht="15.6">
      <c r="A22" s="1383"/>
      <c r="B22" s="761"/>
      <c r="C22" s="1056"/>
      <c r="D22" s="1057"/>
      <c r="E22" s="1051"/>
      <c r="F22" s="1052"/>
      <c r="G22" s="1051"/>
      <c r="H22" s="1051"/>
      <c r="I22" s="1053"/>
      <c r="J22" s="1054"/>
      <c r="K22" s="735"/>
      <c r="L22" s="735"/>
      <c r="M22" s="735"/>
    </row>
    <row r="23" spans="1:13" ht="15.6">
      <c r="A23" s="1383"/>
      <c r="B23" s="762"/>
      <c r="C23" s="1056"/>
      <c r="D23" s="1057"/>
      <c r="E23" s="1051"/>
      <c r="F23" s="1052"/>
      <c r="G23" s="1051"/>
      <c r="H23" s="1051"/>
      <c r="I23" s="1053"/>
      <c r="J23" s="1054"/>
      <c r="K23" s="735"/>
      <c r="L23" s="735"/>
      <c r="M23" s="735"/>
    </row>
    <row r="24" spans="1:13" ht="15.6">
      <c r="A24" s="1383"/>
      <c r="B24" s="763"/>
      <c r="C24" s="1049"/>
      <c r="D24" s="1057"/>
      <c r="E24" s="1051"/>
      <c r="F24" s="1052"/>
      <c r="G24" s="1051"/>
      <c r="H24" s="1051"/>
      <c r="I24" s="1053"/>
      <c r="J24" s="1054"/>
      <c r="K24" s="735"/>
      <c r="L24" s="735"/>
      <c r="M24" s="735"/>
    </row>
    <row r="25" spans="1:13" ht="15.6">
      <c r="A25" s="1383"/>
      <c r="B25" s="763"/>
      <c r="C25" s="1049"/>
      <c r="D25" s="1057"/>
      <c r="E25" s="1051"/>
      <c r="F25" s="1052"/>
      <c r="G25" s="1051"/>
      <c r="H25" s="1051"/>
      <c r="I25" s="1053"/>
      <c r="J25" s="1054"/>
      <c r="K25" s="735"/>
      <c r="L25" s="735"/>
      <c r="M25" s="735"/>
    </row>
    <row r="26" spans="1:13" ht="16.2" thickBot="1">
      <c r="A26" s="1383"/>
      <c r="B26" s="764" t="s">
        <v>723</v>
      </c>
      <c r="C26" s="1058">
        <f t="shared" ref="C26:J26" si="0">SUM(C11:C25)</f>
        <v>0</v>
      </c>
      <c r="D26" s="1059">
        <f t="shared" si="0"/>
        <v>0</v>
      </c>
      <c r="E26" s="1301">
        <f t="shared" si="0"/>
        <v>1637675</v>
      </c>
      <c r="F26" s="1059">
        <f t="shared" si="0"/>
        <v>0</v>
      </c>
      <c r="G26" s="1059">
        <f t="shared" si="0"/>
        <v>0</v>
      </c>
      <c r="H26" s="1059">
        <f t="shared" si="0"/>
        <v>0</v>
      </c>
      <c r="I26" s="1059">
        <f t="shared" si="0"/>
        <v>0</v>
      </c>
      <c r="J26" s="1060">
        <f t="shared" si="0"/>
        <v>0</v>
      </c>
      <c r="K26" s="735"/>
      <c r="L26" s="735"/>
      <c r="M26" s="735"/>
    </row>
    <row r="27" spans="1:13" ht="16.2" thickTop="1">
      <c r="A27" s="1383"/>
      <c r="B27" s="760"/>
      <c r="C27" s="1049"/>
      <c r="D27" s="1057"/>
      <c r="E27" s="1051"/>
      <c r="F27" s="1052"/>
      <c r="G27" s="1051"/>
      <c r="H27" s="1051"/>
      <c r="I27" s="1053"/>
      <c r="J27" s="1054"/>
      <c r="K27" s="735"/>
      <c r="L27" s="735"/>
      <c r="M27" s="735"/>
    </row>
    <row r="28" spans="1:13" ht="15.6">
      <c r="A28" s="1383"/>
      <c r="B28" s="763"/>
      <c r="C28" s="1049"/>
      <c r="D28" s="1057"/>
      <c r="E28" s="1051"/>
      <c r="F28" s="1052"/>
      <c r="G28" s="1051"/>
      <c r="H28" s="1051"/>
      <c r="I28" s="1053"/>
      <c r="J28" s="1054"/>
      <c r="K28" s="735"/>
      <c r="L28" s="735"/>
      <c r="M28" s="735"/>
    </row>
    <row r="29" spans="1:13" ht="15.6">
      <c r="A29" s="1383"/>
      <c r="B29" s="763"/>
      <c r="C29" s="1049"/>
      <c r="D29" s="1057"/>
      <c r="E29" s="1051"/>
      <c r="F29" s="1057"/>
      <c r="G29" s="1057"/>
      <c r="H29" s="1051"/>
      <c r="I29" s="1053"/>
      <c r="J29" s="1054"/>
      <c r="K29" s="735"/>
      <c r="L29" s="735"/>
      <c r="M29" s="735"/>
    </row>
    <row r="30" spans="1:13" ht="15.6">
      <c r="A30" s="1383"/>
      <c r="B30" s="763"/>
      <c r="C30" s="1049"/>
      <c r="D30" s="1057"/>
      <c r="E30" s="1051"/>
      <c r="F30" s="1055"/>
      <c r="G30" s="1061"/>
      <c r="H30" s="1051"/>
      <c r="I30" s="1053"/>
      <c r="J30" s="1054"/>
      <c r="K30" s="735"/>
      <c r="L30" s="735"/>
      <c r="M30" s="735"/>
    </row>
    <row r="31" spans="1:13" ht="15.6">
      <c r="A31" s="1383"/>
      <c r="B31" s="760"/>
      <c r="C31" s="1049"/>
      <c r="D31" s="1055"/>
      <c r="E31" s="1051"/>
      <c r="F31" s="1062"/>
      <c r="G31" s="1063"/>
      <c r="H31" s="1051"/>
      <c r="I31" s="1053"/>
      <c r="J31" s="1054"/>
      <c r="K31" s="735"/>
      <c r="L31" s="735"/>
      <c r="M31" s="735"/>
    </row>
    <row r="32" spans="1:13" ht="16.2" thickBot="1">
      <c r="A32" s="734"/>
      <c r="B32" s="765"/>
      <c r="C32" s="1064"/>
      <c r="D32" s="1065"/>
      <c r="E32" s="1066"/>
      <c r="F32" s="1065"/>
      <c r="G32" s="1066"/>
      <c r="H32" s="1066"/>
      <c r="I32" s="1067"/>
      <c r="J32" s="1066"/>
      <c r="K32" s="735"/>
      <c r="L32" s="735"/>
      <c r="M32" s="735"/>
    </row>
    <row r="33" spans="1:10">
      <c r="A33" s="767"/>
      <c r="B33" s="772"/>
      <c r="C33" s="767"/>
      <c r="D33" s="768"/>
      <c r="E33" s="769"/>
      <c r="F33" s="768"/>
      <c r="G33" s="769"/>
      <c r="H33" s="769"/>
      <c r="I33" s="769"/>
      <c r="J33" s="769"/>
    </row>
    <row r="34" spans="1:10">
      <c r="A34" s="767"/>
      <c r="B34" s="766"/>
      <c r="C34" s="767"/>
      <c r="D34" s="768"/>
      <c r="E34" s="769"/>
      <c r="F34" s="768"/>
      <c r="G34" s="769"/>
      <c r="H34" s="769"/>
      <c r="I34" s="769"/>
      <c r="J34" s="769"/>
    </row>
    <row r="35" spans="1:10">
      <c r="A35" s="767"/>
      <c r="B35" s="766"/>
      <c r="C35" s="767"/>
      <c r="D35" s="768"/>
      <c r="E35" s="769"/>
      <c r="F35" s="768"/>
      <c r="G35" s="769"/>
      <c r="H35" s="769"/>
      <c r="I35" s="769"/>
      <c r="J35" s="769"/>
    </row>
    <row r="36" spans="1:10">
      <c r="A36" s="767"/>
      <c r="B36" s="766"/>
      <c r="C36" s="767"/>
      <c r="D36" s="768"/>
      <c r="E36" s="769"/>
      <c r="F36" s="768"/>
      <c r="G36" s="769"/>
      <c r="H36" s="769"/>
      <c r="I36" s="769"/>
      <c r="J36" s="769"/>
    </row>
    <row r="37" spans="1:10">
      <c r="A37" s="767"/>
      <c r="B37" s="767"/>
      <c r="C37" s="767"/>
      <c r="D37" s="768"/>
      <c r="E37" s="770"/>
      <c r="F37" s="768"/>
      <c r="G37" s="770"/>
      <c r="H37" s="770"/>
      <c r="I37" s="770"/>
      <c r="J37" s="770"/>
    </row>
    <row r="38" spans="1:10">
      <c r="A38" s="767"/>
      <c r="B38" s="767"/>
      <c r="C38" s="767"/>
      <c r="D38" s="767"/>
      <c r="E38" s="767"/>
      <c r="F38" s="767"/>
      <c r="G38" s="767"/>
      <c r="H38" s="767"/>
      <c r="I38" s="767"/>
      <c r="J38" s="767"/>
    </row>
  </sheetData>
  <mergeCells count="1">
    <mergeCell ref="A1:A31"/>
  </mergeCells>
  <phoneticPr fontId="0" type="noConversion"/>
  <pageMargins left="0.5" right="0.5" top="0" bottom="0" header="0.5" footer="0.5"/>
  <pageSetup paperSize="5" scale="94"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defaultRowHeight="15"/>
  <cols>
    <col min="1" max="1" width="20.6328125"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1:E53"/>
  <sheetViews>
    <sheetView zoomScaleNormal="100" workbookViewId="0">
      <pane xSplit="1" ySplit="14" topLeftCell="B15" activePane="bottomRight" state="frozen"/>
      <selection pane="topRight" activeCell="B1" sqref="B1"/>
      <selection pane="bottomLeft" activeCell="A15" sqref="A15"/>
      <selection pane="bottomRight" activeCell="E59" sqref="E59"/>
    </sheetView>
  </sheetViews>
  <sheetFormatPr defaultColWidth="9.81640625" defaultRowHeight="15"/>
  <cols>
    <col min="1" max="1" width="24.81640625" customWidth="1"/>
    <col min="2" max="5" width="14.81640625" customWidth="1"/>
  </cols>
  <sheetData>
    <row r="1" spans="1:5">
      <c r="A1" s="1068"/>
      <c r="B1" s="2"/>
      <c r="C1" s="2"/>
      <c r="D1" s="2"/>
      <c r="E1" s="3"/>
    </row>
    <row r="2" spans="1:5">
      <c r="A2" s="4"/>
      <c r="B2" s="1"/>
      <c r="C2" s="1"/>
      <c r="D2" s="1"/>
      <c r="E2" s="5"/>
    </row>
    <row r="3" spans="1:5">
      <c r="A3" s="4"/>
      <c r="B3" s="1"/>
      <c r="C3" s="1"/>
      <c r="D3" s="1"/>
      <c r="E3" s="5"/>
    </row>
    <row r="4" spans="1:5" ht="17.399999999999999">
      <c r="A4" s="6"/>
      <c r="B4" s="7"/>
      <c r="C4" s="8" t="s">
        <v>0</v>
      </c>
      <c r="D4" s="9"/>
      <c r="E4" s="10"/>
    </row>
    <row r="5" spans="1:5" ht="15.6">
      <c r="A5" s="6"/>
      <c r="B5" s="7"/>
      <c r="C5" s="7"/>
      <c r="D5" s="7"/>
      <c r="E5" s="10"/>
    </row>
    <row r="6" spans="1:5" ht="15.6">
      <c r="A6" s="6"/>
      <c r="B6" s="7"/>
      <c r="C6" s="11" t="s">
        <v>1</v>
      </c>
      <c r="D6" s="12"/>
      <c r="E6" s="10"/>
    </row>
    <row r="7" spans="1:5" ht="15.6">
      <c r="A7" s="6"/>
      <c r="B7" s="7"/>
      <c r="C7" s="11" t="s">
        <v>2</v>
      </c>
      <c r="D7" s="12"/>
      <c r="E7" s="10"/>
    </row>
    <row r="8" spans="1:5" ht="15.6">
      <c r="A8" s="6"/>
      <c r="B8" s="7"/>
      <c r="C8" s="11" t="s">
        <v>3</v>
      </c>
      <c r="D8" s="7"/>
      <c r="E8" s="10"/>
    </row>
    <row r="9" spans="1:5" ht="15.6">
      <c r="A9" s="6"/>
      <c r="B9" s="7"/>
      <c r="C9" s="7"/>
      <c r="D9" s="7"/>
      <c r="E9" s="10"/>
    </row>
    <row r="10" spans="1:5" ht="16.2" thickBot="1">
      <c r="A10" s="6"/>
      <c r="B10" s="7"/>
      <c r="C10" s="7"/>
      <c r="D10" s="7"/>
      <c r="E10" s="10"/>
    </row>
    <row r="11" spans="1:5" ht="15.6">
      <c r="A11" s="13"/>
      <c r="B11" s="14" t="s">
        <v>4</v>
      </c>
      <c r="C11" s="14" t="s">
        <v>4</v>
      </c>
      <c r="D11" s="14" t="s">
        <v>4</v>
      </c>
      <c r="E11" s="15" t="s">
        <v>5</v>
      </c>
    </row>
    <row r="12" spans="1:5" ht="15.6">
      <c r="A12" s="6"/>
      <c r="B12" s="16" t="s">
        <v>6</v>
      </c>
      <c r="C12" s="16" t="s">
        <v>6</v>
      </c>
      <c r="D12" s="16" t="s">
        <v>6</v>
      </c>
      <c r="E12" s="17" t="s">
        <v>6</v>
      </c>
    </row>
    <row r="13" spans="1:5" ht="15.6">
      <c r="A13" s="6"/>
      <c r="B13" s="16" t="s">
        <v>7</v>
      </c>
      <c r="C13" s="16" t="s">
        <v>7</v>
      </c>
      <c r="D13" s="16" t="s">
        <v>7</v>
      </c>
      <c r="E13" s="17" t="s">
        <v>7</v>
      </c>
    </row>
    <row r="14" spans="1:5" ht="16.2" thickBot="1">
      <c r="A14" s="18" t="s">
        <v>8</v>
      </c>
      <c r="B14" s="19" t="s">
        <v>9</v>
      </c>
      <c r="C14" s="19" t="s">
        <v>9</v>
      </c>
      <c r="D14" s="19" t="s">
        <v>9</v>
      </c>
      <c r="E14" s="20" t="s">
        <v>9</v>
      </c>
    </row>
    <row r="15" spans="1:5" ht="19.95" customHeight="1">
      <c r="A15" s="21" t="s">
        <v>10</v>
      </c>
      <c r="B15" s="22"/>
      <c r="C15" s="22"/>
      <c r="D15" s="22"/>
      <c r="E15" s="23"/>
    </row>
    <row r="16" spans="1:5" ht="19.95" customHeight="1">
      <c r="A16" s="21" t="s">
        <v>11</v>
      </c>
      <c r="B16" s="22"/>
      <c r="C16" s="22"/>
      <c r="D16" s="22"/>
      <c r="E16" s="23"/>
    </row>
    <row r="17" spans="1:5" ht="19.95" customHeight="1">
      <c r="A17" s="21" t="s">
        <v>12</v>
      </c>
      <c r="B17" s="22"/>
      <c r="C17" s="22"/>
      <c r="D17" s="22"/>
      <c r="E17" s="23"/>
    </row>
    <row r="18" spans="1:5" ht="19.95" customHeight="1">
      <c r="A18" s="21" t="s">
        <v>13</v>
      </c>
      <c r="B18" s="22"/>
      <c r="C18" s="22"/>
      <c r="D18" s="22"/>
      <c r="E18" s="23"/>
    </row>
    <row r="19" spans="1:5" ht="19.95" customHeight="1">
      <c r="A19" s="21" t="s">
        <v>14</v>
      </c>
      <c r="B19" s="22"/>
      <c r="C19" s="22"/>
      <c r="D19" s="22"/>
      <c r="E19" s="23"/>
    </row>
    <row r="20" spans="1:5" ht="19.95" customHeight="1">
      <c r="A20" s="21" t="s">
        <v>15</v>
      </c>
      <c r="B20" s="22"/>
      <c r="C20" s="22"/>
      <c r="D20" s="22"/>
      <c r="E20" s="23"/>
    </row>
    <row r="21" spans="1:5" ht="19.95" customHeight="1">
      <c r="A21" s="21" t="s">
        <v>16</v>
      </c>
      <c r="B21" s="22"/>
      <c r="C21" s="22"/>
      <c r="D21" s="22"/>
      <c r="E21" s="23"/>
    </row>
    <row r="22" spans="1:5" ht="19.95" customHeight="1">
      <c r="A22" s="21" t="s">
        <v>17</v>
      </c>
      <c r="B22" s="22"/>
      <c r="C22" s="22"/>
      <c r="D22" s="22"/>
      <c r="E22" s="23"/>
    </row>
    <row r="23" spans="1:5" ht="19.95" customHeight="1">
      <c r="A23" s="21" t="s">
        <v>18</v>
      </c>
      <c r="B23" s="22"/>
      <c r="C23" s="22"/>
      <c r="D23" s="22"/>
      <c r="E23" s="23"/>
    </row>
    <row r="24" spans="1:5" ht="19.95" customHeight="1">
      <c r="A24" s="21" t="s">
        <v>19</v>
      </c>
      <c r="B24" s="22"/>
      <c r="C24" s="22"/>
      <c r="D24" s="22"/>
      <c r="E24" s="23"/>
    </row>
    <row r="25" spans="1:5" ht="19.95" customHeight="1">
      <c r="A25" s="21" t="s">
        <v>20</v>
      </c>
      <c r="B25" s="22"/>
      <c r="C25" s="22"/>
      <c r="D25" s="22"/>
      <c r="E25" s="23"/>
    </row>
    <row r="26" spans="1:5" ht="19.95" customHeight="1">
      <c r="A26" s="21" t="s">
        <v>21</v>
      </c>
      <c r="B26" s="22"/>
      <c r="C26" s="22"/>
      <c r="D26" s="22"/>
      <c r="E26" s="23"/>
    </row>
    <row r="27" spans="1:5" ht="19.95" customHeight="1">
      <c r="A27" s="21" t="s">
        <v>22</v>
      </c>
      <c r="B27" s="22"/>
      <c r="C27" s="22"/>
      <c r="D27" s="22"/>
      <c r="E27" s="23"/>
    </row>
    <row r="28" spans="1:5" ht="19.95" customHeight="1">
      <c r="A28" s="21" t="s">
        <v>23</v>
      </c>
      <c r="B28" s="22"/>
      <c r="C28" s="22"/>
      <c r="D28" s="22"/>
      <c r="E28" s="23"/>
    </row>
    <row r="29" spans="1:5" ht="19.95" customHeight="1">
      <c r="A29" s="21" t="s">
        <v>24</v>
      </c>
      <c r="B29" s="22"/>
      <c r="C29" s="22"/>
      <c r="D29" s="22"/>
      <c r="E29" s="23"/>
    </row>
    <row r="30" spans="1:5" ht="19.95" customHeight="1">
      <c r="A30" s="21" t="s">
        <v>25</v>
      </c>
      <c r="B30" s="22"/>
      <c r="C30" s="22"/>
      <c r="D30" s="22"/>
      <c r="E30" s="23"/>
    </row>
    <row r="31" spans="1:5" ht="19.95" customHeight="1">
      <c r="A31" s="21" t="s">
        <v>26</v>
      </c>
      <c r="B31" s="22"/>
      <c r="C31" s="22"/>
      <c r="D31" s="22"/>
      <c r="E31" s="23"/>
    </row>
    <row r="32" spans="1:5" ht="19.95" customHeight="1">
      <c r="A32" s="21" t="s">
        <v>27</v>
      </c>
      <c r="B32" s="22"/>
      <c r="C32" s="22"/>
      <c r="D32" s="22"/>
      <c r="E32" s="23"/>
    </row>
    <row r="33" spans="1:5" ht="19.95" customHeight="1">
      <c r="A33" s="21" t="s">
        <v>28</v>
      </c>
      <c r="B33" s="22"/>
      <c r="C33" s="22"/>
      <c r="D33" s="22"/>
      <c r="E33" s="23"/>
    </row>
    <row r="34" spans="1:5" ht="19.95" customHeight="1">
      <c r="A34" s="21" t="s">
        <v>29</v>
      </c>
      <c r="B34" s="22"/>
      <c r="C34" s="22"/>
      <c r="D34" s="22"/>
      <c r="E34" s="23"/>
    </row>
    <row r="35" spans="1:5" ht="19.95" customHeight="1">
      <c r="A35" s="21"/>
      <c r="B35" s="22"/>
      <c r="C35" s="22"/>
      <c r="D35" s="22"/>
      <c r="E35" s="23"/>
    </row>
    <row r="36" spans="1:5" ht="19.95" customHeight="1">
      <c r="A36" s="21"/>
      <c r="B36" s="22"/>
      <c r="C36" s="22"/>
      <c r="D36" s="22"/>
      <c r="E36" s="23"/>
    </row>
    <row r="37" spans="1:5" ht="19.95" customHeight="1">
      <c r="A37" s="21"/>
      <c r="B37" s="22"/>
      <c r="C37" s="22"/>
      <c r="D37" s="22"/>
      <c r="E37" s="23"/>
    </row>
    <row r="38" spans="1:5" ht="19.95" customHeight="1">
      <c r="A38" s="21"/>
      <c r="B38" s="22"/>
      <c r="C38" s="22"/>
      <c r="D38" s="22"/>
      <c r="E38" s="23"/>
    </row>
    <row r="39" spans="1:5" ht="19.95" customHeight="1">
      <c r="A39" s="21"/>
      <c r="B39" s="22"/>
      <c r="C39" s="22"/>
      <c r="D39" s="22"/>
      <c r="E39" s="23"/>
    </row>
    <row r="40" spans="1:5" ht="19.95" customHeight="1">
      <c r="A40" s="21"/>
      <c r="B40" s="22"/>
      <c r="C40" s="22"/>
      <c r="D40" s="22"/>
      <c r="E40" s="23"/>
    </row>
    <row r="41" spans="1:5" ht="19.95" customHeight="1">
      <c r="A41" s="21"/>
      <c r="B41" s="22"/>
      <c r="C41" s="22"/>
      <c r="D41" s="22"/>
      <c r="E41" s="23"/>
    </row>
    <row r="42" spans="1:5" ht="19.95" customHeight="1">
      <c r="A42" s="21"/>
      <c r="B42" s="22"/>
      <c r="C42" s="22"/>
      <c r="D42" s="22"/>
      <c r="E42" s="23"/>
    </row>
    <row r="43" spans="1:5" ht="19.95" customHeight="1">
      <c r="A43" s="21"/>
      <c r="B43" s="22"/>
      <c r="C43" s="22"/>
      <c r="D43" s="22"/>
      <c r="E43" s="23"/>
    </row>
    <row r="44" spans="1:5" ht="19.95" customHeight="1">
      <c r="A44" s="21"/>
      <c r="B44" s="22"/>
      <c r="C44" s="22"/>
      <c r="D44" s="22"/>
      <c r="E44" s="23"/>
    </row>
    <row r="45" spans="1:5" ht="19.95" customHeight="1">
      <c r="A45" s="21"/>
      <c r="B45" s="22"/>
      <c r="C45" s="22"/>
      <c r="D45" s="22"/>
      <c r="E45" s="23"/>
    </row>
    <row r="46" spans="1:5" ht="19.95" customHeight="1">
      <c r="A46" s="21"/>
      <c r="B46" s="22"/>
      <c r="C46" s="22"/>
      <c r="D46" s="22"/>
      <c r="E46" s="23"/>
    </row>
    <row r="47" spans="1:5" ht="19.95" customHeight="1">
      <c r="A47" s="6"/>
      <c r="B47" s="22"/>
      <c r="C47" s="22"/>
      <c r="D47" s="22"/>
      <c r="E47" s="23"/>
    </row>
    <row r="48" spans="1:5" ht="19.95" customHeight="1" thickBot="1">
      <c r="A48" s="32" t="s">
        <v>30</v>
      </c>
      <c r="B48" s="24">
        <f>SUM(B15:B47)</f>
        <v>0</v>
      </c>
      <c r="C48" s="24">
        <f>SUM(C15:C47)</f>
        <v>0</v>
      </c>
      <c r="D48" s="30">
        <f>SUM(D15:D47)</f>
        <v>0</v>
      </c>
      <c r="E48" s="31">
        <f>SUM(E15:E47)</f>
        <v>0</v>
      </c>
    </row>
    <row r="49" spans="1:5" ht="19.95" customHeight="1" thickTop="1">
      <c r="A49" s="6"/>
      <c r="B49" s="7"/>
      <c r="C49" s="7"/>
      <c r="D49" s="7"/>
      <c r="E49" s="10"/>
    </row>
    <row r="50" spans="1:5" ht="19.95" customHeight="1">
      <c r="A50" s="6" t="s">
        <v>31</v>
      </c>
      <c r="B50" s="7"/>
      <c r="C50" s="7"/>
      <c r="D50" s="7"/>
      <c r="E50" s="10"/>
    </row>
    <row r="51" spans="1:5" ht="19.95" customHeight="1" thickBot="1">
      <c r="A51" s="25"/>
      <c r="B51" s="26"/>
      <c r="C51" s="26"/>
      <c r="D51" s="26"/>
      <c r="E51" s="27"/>
    </row>
    <row r="52" spans="1:5" ht="15.6">
      <c r="A52" s="7"/>
      <c r="B52" s="7"/>
      <c r="C52" s="28"/>
      <c r="D52" s="29"/>
      <c r="E52" s="29"/>
    </row>
    <row r="53" spans="1:5" ht="15.6">
      <c r="A53" s="7"/>
      <c r="B53" s="7"/>
      <c r="C53" s="28" t="s">
        <v>32</v>
      </c>
      <c r="D53" s="29"/>
      <c r="E53" s="29"/>
    </row>
  </sheetData>
  <phoneticPr fontId="0" type="noConversion"/>
  <pageMargins left="0.5" right="0.5" top="0.5" bottom="0.66700000000000004" header="0.5" footer="0.5"/>
  <pageSetup paperSize="5" scale="93"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1"/>
  <sheetViews>
    <sheetView topLeftCell="A7" zoomScaleNormal="100" workbookViewId="0">
      <selection activeCell="B23" sqref="B23"/>
    </sheetView>
  </sheetViews>
  <sheetFormatPr defaultColWidth="9.81640625" defaultRowHeight="15"/>
  <cols>
    <col min="1" max="1" width="24.81640625" customWidth="1"/>
    <col min="2" max="5" width="14.81640625" customWidth="1"/>
  </cols>
  <sheetData>
    <row r="1" spans="1:5">
      <c r="A1" s="1068"/>
      <c r="B1" s="2"/>
      <c r="C1" s="2"/>
      <c r="D1" s="2"/>
      <c r="E1" s="3"/>
    </row>
    <row r="2" spans="1:5">
      <c r="A2" s="4"/>
      <c r="B2" s="1"/>
      <c r="C2" s="1"/>
      <c r="D2" s="1"/>
      <c r="E2" s="5"/>
    </row>
    <row r="3" spans="1:5" ht="17.399999999999999">
      <c r="A3" s="6"/>
      <c r="B3" s="7"/>
      <c r="C3" s="8" t="s">
        <v>33</v>
      </c>
      <c r="D3" s="9"/>
      <c r="E3" s="10"/>
    </row>
    <row r="4" spans="1:5" ht="15.6">
      <c r="A4" s="6"/>
      <c r="B4" s="7"/>
      <c r="C4" s="7"/>
      <c r="D4" s="7"/>
      <c r="E4" s="10"/>
    </row>
    <row r="5" spans="1:5" ht="15.6">
      <c r="A5" s="6"/>
      <c r="B5" s="7"/>
      <c r="C5" s="11" t="s">
        <v>1</v>
      </c>
      <c r="D5" s="12"/>
      <c r="E5" s="10"/>
    </row>
    <row r="6" spans="1:5" ht="15.6">
      <c r="A6" s="6"/>
      <c r="B6" s="7"/>
      <c r="C6" s="11" t="s">
        <v>2</v>
      </c>
      <c r="D6" s="12"/>
      <c r="E6" s="10"/>
    </row>
    <row r="7" spans="1:5" ht="15.6">
      <c r="A7" s="6"/>
      <c r="B7" s="7"/>
      <c r="C7" s="11" t="s">
        <v>3</v>
      </c>
      <c r="D7" s="7"/>
      <c r="E7" s="10"/>
    </row>
    <row r="8" spans="1:5" ht="15.6">
      <c r="A8" s="6"/>
      <c r="B8" s="7"/>
      <c r="C8" s="7"/>
      <c r="D8" s="7"/>
      <c r="E8" s="10"/>
    </row>
    <row r="9" spans="1:5" ht="16.2" thickBot="1">
      <c r="A9" s="6"/>
      <c r="B9" s="7"/>
      <c r="C9" s="7"/>
      <c r="D9" s="7"/>
      <c r="E9" s="10"/>
    </row>
    <row r="10" spans="1:5" ht="15.6">
      <c r="A10" s="13"/>
      <c r="B10" s="14" t="s">
        <v>4</v>
      </c>
      <c r="C10" s="14" t="s">
        <v>4</v>
      </c>
      <c r="D10" s="14" t="s">
        <v>4</v>
      </c>
      <c r="E10" s="15" t="s">
        <v>5</v>
      </c>
    </row>
    <row r="11" spans="1:5" ht="15.6">
      <c r="A11" s="6"/>
      <c r="B11" s="16" t="s">
        <v>6</v>
      </c>
      <c r="C11" s="16" t="s">
        <v>6</v>
      </c>
      <c r="D11" s="16" t="s">
        <v>6</v>
      </c>
      <c r="E11" s="17" t="s">
        <v>6</v>
      </c>
    </row>
    <row r="12" spans="1:5" ht="15.6">
      <c r="A12" s="6"/>
      <c r="B12" s="16" t="s">
        <v>7</v>
      </c>
      <c r="C12" s="16" t="s">
        <v>7</v>
      </c>
      <c r="D12" s="16" t="s">
        <v>7</v>
      </c>
      <c r="E12" s="17" t="s">
        <v>7</v>
      </c>
    </row>
    <row r="13" spans="1:5" ht="16.2" thickBot="1">
      <c r="A13" s="18" t="s">
        <v>8</v>
      </c>
      <c r="B13" s="19" t="s">
        <v>9</v>
      </c>
      <c r="C13" s="19" t="s">
        <v>9</v>
      </c>
      <c r="D13" s="19" t="s">
        <v>9</v>
      </c>
      <c r="E13" s="20" t="s">
        <v>9</v>
      </c>
    </row>
    <row r="14" spans="1:5" ht="19.95" customHeight="1">
      <c r="A14" s="21" t="s">
        <v>10</v>
      </c>
      <c r="B14" s="22">
        <v>2</v>
      </c>
      <c r="C14" s="22"/>
      <c r="D14" s="22"/>
      <c r="E14" s="23"/>
    </row>
    <row r="15" spans="1:5" ht="19.95" customHeight="1">
      <c r="A15" s="21" t="s">
        <v>28</v>
      </c>
      <c r="B15" s="22"/>
      <c r="C15" s="22"/>
      <c r="D15" s="22"/>
      <c r="E15" s="23"/>
    </row>
    <row r="16" spans="1:5" ht="19.95" customHeight="1">
      <c r="A16" s="21" t="s">
        <v>19</v>
      </c>
      <c r="B16" s="22"/>
      <c r="C16" s="22"/>
      <c r="D16" s="22"/>
      <c r="E16" s="23"/>
    </row>
    <row r="17" spans="1:5" ht="19.95" customHeight="1">
      <c r="A17" s="21" t="s">
        <v>24</v>
      </c>
      <c r="B17" s="22"/>
      <c r="C17" s="22"/>
      <c r="D17" s="22"/>
      <c r="E17" s="23"/>
    </row>
    <row r="18" spans="1:5" ht="19.95" customHeight="1">
      <c r="A18" s="21" t="s">
        <v>34</v>
      </c>
      <c r="B18" s="22"/>
      <c r="C18" s="22"/>
      <c r="D18" s="22"/>
      <c r="E18" s="23"/>
    </row>
    <row r="19" spans="1:5" ht="19.95" customHeight="1">
      <c r="A19" s="21" t="s">
        <v>35</v>
      </c>
      <c r="B19" s="22"/>
      <c r="C19" s="22"/>
      <c r="D19" s="22"/>
      <c r="E19" s="23"/>
    </row>
    <row r="20" spans="1:5" ht="19.95" customHeight="1">
      <c r="A20" s="21" t="s">
        <v>36</v>
      </c>
      <c r="B20" s="22">
        <v>4</v>
      </c>
      <c r="C20" s="22"/>
      <c r="D20" s="22"/>
      <c r="E20" s="23"/>
    </row>
    <row r="21" spans="1:5" ht="19.95" customHeight="1">
      <c r="A21" s="21" t="s">
        <v>37</v>
      </c>
      <c r="B21" s="22">
        <v>2</v>
      </c>
      <c r="C21" s="22"/>
      <c r="D21" s="22"/>
      <c r="E21" s="23"/>
    </row>
    <row r="22" spans="1:5" ht="19.95" customHeight="1">
      <c r="A22" s="21" t="s">
        <v>29</v>
      </c>
      <c r="B22" s="22">
        <v>2</v>
      </c>
      <c r="C22" s="22"/>
      <c r="D22" s="22"/>
      <c r="E22" s="23"/>
    </row>
    <row r="23" spans="1:5" ht="19.95" customHeight="1">
      <c r="A23" s="21" t="s">
        <v>38</v>
      </c>
      <c r="B23" s="22"/>
      <c r="C23" s="22"/>
      <c r="D23" s="22"/>
      <c r="E23" s="23"/>
    </row>
    <row r="24" spans="1:5" ht="19.95" customHeight="1">
      <c r="A24" s="21"/>
      <c r="B24" s="22"/>
      <c r="C24" s="22"/>
      <c r="D24" s="22"/>
      <c r="E24" s="23"/>
    </row>
    <row r="25" spans="1:5" ht="19.95" customHeight="1">
      <c r="A25" s="21"/>
      <c r="B25" s="22"/>
      <c r="C25" s="22"/>
      <c r="D25" s="22"/>
      <c r="E25" s="23"/>
    </row>
    <row r="26" spans="1:5" ht="19.95" customHeight="1">
      <c r="A26" s="21"/>
      <c r="B26" s="22"/>
      <c r="C26" s="22"/>
      <c r="D26" s="22"/>
      <c r="E26" s="23"/>
    </row>
    <row r="27" spans="1:5" ht="19.95" customHeight="1">
      <c r="A27" s="21"/>
      <c r="B27" s="22"/>
      <c r="C27" s="22"/>
      <c r="D27" s="22"/>
      <c r="E27" s="23"/>
    </row>
    <row r="28" spans="1:5" ht="19.95" customHeight="1">
      <c r="A28" s="21"/>
      <c r="B28" s="22"/>
      <c r="C28" s="22"/>
      <c r="D28" s="22"/>
      <c r="E28" s="23"/>
    </row>
    <row r="29" spans="1:5" ht="19.95" customHeight="1">
      <c r="A29" s="21"/>
      <c r="B29" s="22"/>
      <c r="C29" s="22"/>
      <c r="D29" s="22"/>
      <c r="E29" s="23"/>
    </row>
    <row r="30" spans="1:5" ht="19.95" customHeight="1">
      <c r="A30" s="21"/>
      <c r="B30" s="22"/>
      <c r="C30" s="22"/>
      <c r="D30" s="22"/>
      <c r="E30" s="23"/>
    </row>
    <row r="31" spans="1:5" ht="19.95" customHeight="1">
      <c r="A31" s="21"/>
      <c r="B31" s="22"/>
      <c r="C31" s="22"/>
      <c r="D31" s="22"/>
      <c r="E31" s="23"/>
    </row>
    <row r="32" spans="1:5" ht="19.95" customHeight="1">
      <c r="A32" s="21"/>
      <c r="B32" s="22"/>
      <c r="C32" s="22"/>
      <c r="D32" s="22"/>
      <c r="E32" s="23"/>
    </row>
    <row r="33" spans="1:5" ht="19.95" customHeight="1">
      <c r="A33" s="21"/>
      <c r="B33" s="22"/>
      <c r="C33" s="22"/>
      <c r="D33" s="22"/>
      <c r="E33" s="23"/>
    </row>
    <row r="34" spans="1:5" ht="19.95" customHeight="1">
      <c r="A34" s="21"/>
      <c r="B34" s="22"/>
      <c r="C34" s="22"/>
      <c r="D34" s="22"/>
      <c r="E34" s="23"/>
    </row>
    <row r="35" spans="1:5" ht="19.95" customHeight="1">
      <c r="A35" s="21"/>
      <c r="B35" s="22"/>
      <c r="C35" s="22"/>
      <c r="D35" s="22"/>
      <c r="E35" s="23"/>
    </row>
    <row r="36" spans="1:5" ht="19.95" customHeight="1">
      <c r="A36" s="21"/>
      <c r="B36" s="22"/>
      <c r="C36" s="22"/>
      <c r="D36" s="22"/>
      <c r="E36" s="23"/>
    </row>
    <row r="37" spans="1:5" ht="19.95" customHeight="1">
      <c r="A37" s="21"/>
      <c r="B37" s="22"/>
      <c r="C37" s="22"/>
      <c r="D37" s="22"/>
      <c r="E37" s="23"/>
    </row>
    <row r="38" spans="1:5" ht="19.95" customHeight="1">
      <c r="A38" s="21"/>
      <c r="B38" s="22"/>
      <c r="C38" s="22"/>
      <c r="D38" s="22"/>
      <c r="E38" s="23"/>
    </row>
    <row r="39" spans="1:5" ht="19.95" customHeight="1">
      <c r="A39" s="21"/>
      <c r="B39" s="22"/>
      <c r="C39" s="22"/>
      <c r="D39" s="22"/>
      <c r="E39" s="23"/>
    </row>
    <row r="40" spans="1:5" ht="19.95" customHeight="1">
      <c r="A40" s="21"/>
      <c r="B40" s="22"/>
      <c r="C40" s="22"/>
      <c r="D40" s="22"/>
      <c r="E40" s="23"/>
    </row>
    <row r="41" spans="1:5" ht="19.95" customHeight="1">
      <c r="A41" s="21"/>
      <c r="B41" s="22"/>
      <c r="C41" s="22"/>
      <c r="D41" s="22"/>
      <c r="E41" s="23"/>
    </row>
    <row r="42" spans="1:5" ht="19.95" customHeight="1">
      <c r="A42" s="21"/>
      <c r="B42" s="22"/>
      <c r="C42" s="22"/>
      <c r="D42" s="22"/>
      <c r="E42" s="23"/>
    </row>
    <row r="43" spans="1:5" ht="19.95" customHeight="1">
      <c r="A43" s="21"/>
      <c r="B43" s="22"/>
      <c r="C43" s="22"/>
      <c r="D43" s="22"/>
      <c r="E43" s="23"/>
    </row>
    <row r="44" spans="1:5" ht="19.95" customHeight="1">
      <c r="A44" s="6"/>
      <c r="B44" s="22"/>
      <c r="C44" s="22"/>
      <c r="D44" s="22"/>
      <c r="E44" s="23"/>
    </row>
    <row r="45" spans="1:5" ht="19.95" customHeight="1" thickBot="1">
      <c r="A45" s="32" t="s">
        <v>39</v>
      </c>
      <c r="B45" s="24">
        <f>SUM(B14:B44)</f>
        <v>10</v>
      </c>
      <c r="C45" s="24">
        <f>SUM(C14:C44)</f>
        <v>0</v>
      </c>
      <c r="D45" s="24">
        <f>SUM(D14:D44)</f>
        <v>0</v>
      </c>
      <c r="E45" s="31">
        <f>SUM(E14:E44)</f>
        <v>0</v>
      </c>
    </row>
    <row r="46" spans="1:5" ht="19.95" customHeight="1" thickTop="1">
      <c r="A46" s="6"/>
      <c r="B46" s="7"/>
      <c r="C46" s="7"/>
      <c r="D46" s="7"/>
      <c r="E46" s="10"/>
    </row>
    <row r="47" spans="1:5" ht="19.95" customHeight="1">
      <c r="A47" s="6" t="s">
        <v>31</v>
      </c>
      <c r="B47" s="7"/>
      <c r="C47" s="7"/>
      <c r="D47" s="7"/>
      <c r="E47" s="10"/>
    </row>
    <row r="48" spans="1:5" ht="19.95" customHeight="1" thickBot="1">
      <c r="A48" s="25"/>
      <c r="B48" s="26"/>
      <c r="C48" s="26"/>
      <c r="D48" s="26"/>
      <c r="E48" s="27"/>
    </row>
    <row r="49" spans="1:5" ht="15.6">
      <c r="A49" s="7"/>
      <c r="B49" s="7"/>
      <c r="C49" s="28"/>
      <c r="D49" s="29"/>
      <c r="E49" s="29"/>
    </row>
    <row r="50" spans="1:5" ht="15.6">
      <c r="A50" s="7"/>
      <c r="B50" s="7"/>
      <c r="C50" s="28" t="s">
        <v>40</v>
      </c>
      <c r="D50" s="29"/>
      <c r="E50" s="29"/>
    </row>
    <row r="51" spans="1:5" ht="15.6">
      <c r="A51" s="29"/>
      <c r="B51" s="29"/>
      <c r="C51" s="29"/>
      <c r="D51" s="29"/>
      <c r="E51" s="29"/>
    </row>
  </sheetData>
  <phoneticPr fontId="0" type="noConversion"/>
  <pageMargins left="0.5" right="0.25" top="0.25" bottom="0.25" header="0.5" footer="0.5"/>
  <pageSetup paperSize="5"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6</vt:i4>
      </vt:variant>
    </vt:vector>
  </HeadingPairs>
  <TitlesOfParts>
    <vt:vector size="75" baseType="lpstr">
      <vt:lpstr>Coverpage</vt:lpstr>
      <vt:lpstr>Table of Contents</vt:lpstr>
      <vt:lpstr>Budget Cert</vt:lpstr>
      <vt:lpstr>Page 02-Gen Stats</vt:lpstr>
      <vt:lpstr>DOR Cert Tax Val</vt:lpstr>
      <vt:lpstr>Page 03-Officials</vt:lpstr>
      <vt:lpstr>Page 04-Counties</vt:lpstr>
      <vt:lpstr>Page 05-CitiesTowns</vt:lpstr>
      <vt:lpstr>Sheet4</vt:lpstr>
      <vt:lpstr>Sheet5</vt:lpstr>
      <vt:lpstr>Sheet6</vt:lpstr>
      <vt:lpstr>Sheet7</vt:lpstr>
      <vt:lpstr>Page 06-Calendar</vt:lpstr>
      <vt:lpstr>Page 07-County Org Chart</vt:lpstr>
      <vt:lpstr>Page 08-City Town Org Chart</vt:lpstr>
      <vt:lpstr>Page 09-Levy-Tax Val</vt:lpstr>
      <vt:lpstr>Page 11-Budget Message</vt:lpstr>
      <vt:lpstr>Page 12 - Instructions</vt:lpstr>
      <vt:lpstr>Page 13-Gen Cover</vt:lpstr>
      <vt:lpstr>Page 14-Gen rev</vt:lpstr>
      <vt:lpstr>page 15-Gen rev</vt:lpstr>
      <vt:lpstr>Page 16-Gen rev</vt:lpstr>
      <vt:lpstr>Page 17-Gen exp</vt:lpstr>
      <vt:lpstr>Page 18-Gen exp</vt:lpstr>
      <vt:lpstr>Sheet2</vt:lpstr>
      <vt:lpstr>Sheet3</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Page 31-2190</vt:lpstr>
      <vt:lpstr>Page 31-2350</vt:lpstr>
      <vt:lpstr>Page 31-2370</vt:lpstr>
      <vt:lpstr>Page 31-2371</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Sheet1</vt:lpstr>
      <vt:lpstr>Coverpage!Print_Area</vt:lpstr>
      <vt:lpstr>'Page 04-Counties'!Print_Area</vt:lpstr>
      <vt:lpstr>'Page 17-Gen exp'!Print_Area</vt:lpstr>
      <vt:lpstr>'Page 18-Gen exp'!Print_Area</vt:lpstr>
      <vt:lpstr>'Page 22-Gen Fund debt'!Print_Area</vt:lpstr>
      <vt:lpstr>'Page 29-Dist Ct rev'!Print_Area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User</cp:lastModifiedBy>
  <cp:lastPrinted>2015-09-03T20:39:44Z</cp:lastPrinted>
  <dcterms:created xsi:type="dcterms:W3CDTF">2001-10-26T14:52:35Z</dcterms:created>
  <dcterms:modified xsi:type="dcterms:W3CDTF">2015-09-03T20:51:04Z</dcterms:modified>
</cp:coreProperties>
</file>