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Tanya\Desktop\"/>
    </mc:Choice>
  </mc:AlternateContent>
  <xr:revisionPtr revIDLastSave="0" documentId="13_ncr:1_{F8DB47D2-B981-43B4-A26C-764547B480F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5" r:id="rId1"/>
    <sheet name="Levy CompFY2021" sheetId="1" r:id="rId2"/>
  </sheets>
  <definedNames>
    <definedName name="_xlnm.Print_Area" localSheetId="0">Instructions!$C$2:$C$30</definedName>
    <definedName name="_xlnm.Print_Area" localSheetId="1">'Levy CompFY2021'!$D$2:$H$52</definedName>
    <definedName name="_xlnm.Print_Titles" localSheetId="0">Instructions!$3:$4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3" i="1"/>
  <c r="H19" i="1"/>
  <c r="H13" i="1"/>
  <c r="H9" i="1" l="1"/>
  <c r="H11" i="1" s="1"/>
  <c r="H40" i="1" l="1"/>
  <c r="H34" i="1"/>
  <c r="H17" i="1"/>
  <c r="H15" i="1" l="1"/>
  <c r="H21" i="1"/>
  <c r="H42" i="1" s="1"/>
  <c r="H48" i="1"/>
  <c r="H46" i="1"/>
  <c r="H27" i="1" l="1"/>
  <c r="H29" i="1" s="1"/>
  <c r="H36" i="1" s="1"/>
  <c r="H44" i="1"/>
  <c r="H50" i="1" s="1"/>
  <c r="H38" i="1" l="1"/>
  <c r="H52" i="1"/>
  <c r="H31" i="1"/>
</calcChain>
</file>

<file path=xl/sharedStrings.xml><?xml version="1.0" encoding="utf-8"?>
<sst xmlns="http://schemas.openxmlformats.org/spreadsheetml/2006/main" count="137" uniqueCount="132">
  <si>
    <t>Reference
Line</t>
  </si>
  <si>
    <t>(2)</t>
  </si>
  <si>
    <t xml:space="preserve">(3)
</t>
  </si>
  <si>
    <t xml:space="preserve"> </t>
  </si>
  <si>
    <t xml:space="preserve">(5)
</t>
  </si>
  <si>
    <r>
      <t xml:space="preserve">Enter 'Total Taxable Value' - from Department of Revenue </t>
    </r>
    <r>
      <rPr>
        <b/>
        <i/>
        <sz val="11"/>
        <color indexed="8"/>
        <rFont val="Arial"/>
        <family val="2"/>
      </rPr>
      <t>Certified Taxable Valuation Information</t>
    </r>
    <r>
      <rPr>
        <b/>
        <sz val="11"/>
        <color indexed="8"/>
        <rFont val="Arial"/>
        <family val="2"/>
      </rPr>
      <t xml:space="preserve"> form, line # 2</t>
    </r>
  </si>
  <si>
    <t xml:space="preserve">(6)
</t>
  </si>
  <si>
    <t>(8)</t>
  </si>
  <si>
    <r>
      <t xml:space="preserve">Subtract:  'Total Value of Newly Taxable Property' - from Department of Revenue </t>
    </r>
    <r>
      <rPr>
        <b/>
        <i/>
        <sz val="11"/>
        <rFont val="Arial"/>
        <family val="2"/>
      </rPr>
      <t>Certified Taxable Valuation Information</t>
    </r>
    <r>
      <rPr>
        <b/>
        <sz val="11"/>
        <rFont val="Arial"/>
        <family val="2"/>
      </rPr>
      <t xml:space="preserve"> form, line # 3 </t>
    </r>
    <r>
      <rPr>
        <b/>
        <sz val="11"/>
        <color rgb="FFFF0000"/>
        <rFont val="Arial"/>
        <family val="2"/>
      </rPr>
      <t>(enter as negative)</t>
    </r>
  </si>
  <si>
    <t xml:space="preserve">(9)
</t>
  </si>
  <si>
    <r>
      <t xml:space="preserve">(11)
</t>
    </r>
    <r>
      <rPr>
        <sz val="11"/>
        <color indexed="8"/>
        <rFont val="Arial"/>
        <family val="2"/>
      </rPr>
      <t xml:space="preserve">=(4) </t>
    </r>
    <r>
      <rPr>
        <sz val="10"/>
        <color indexed="8"/>
        <rFont val="Arial"/>
        <family val="2"/>
      </rPr>
      <t xml:space="preserve">/ </t>
    </r>
    <r>
      <rPr>
        <sz val="11"/>
        <color indexed="8"/>
        <rFont val="Arial"/>
        <family val="2"/>
      </rPr>
      <t>(10)</t>
    </r>
  </si>
  <si>
    <t xml:space="preserve">CURRENT YEAR AUTHORIZED LEVY/ASSESSMENT </t>
  </si>
  <si>
    <t>CURRENT YEAR ACTUALLY LEVIED/ASSESSED</t>
  </si>
  <si>
    <t>RECAPITULATION OF ACTUAL:</t>
  </si>
  <si>
    <t>(19)</t>
  </si>
  <si>
    <r>
      <t xml:space="preserve">(22)
</t>
    </r>
    <r>
      <rPr>
        <sz val="11"/>
        <color indexed="8"/>
        <rFont val="Arial"/>
        <family val="2"/>
      </rPr>
      <t>=(14) - (16)</t>
    </r>
  </si>
  <si>
    <t>Determination of Tax Revenue and Mill Levy Limitations
Section 15-10-420, MCA</t>
  </si>
  <si>
    <t>Ad valorem tax revenue actually assessed for newly taxable property</t>
  </si>
  <si>
    <t>Adjusted ad valorem tax revenue</t>
  </si>
  <si>
    <t xml:space="preserve">ENTERING TAXABLE VALUES </t>
  </si>
  <si>
    <t xml:space="preserve">(1)
</t>
  </si>
  <si>
    <t>Ad valorem tax revenue actually assessed</t>
  </si>
  <si>
    <r>
      <t xml:space="preserve">Subtract: 'Total Incremental Value' of all tax increment financing districts (TIF Districts) - from Department of Revenue </t>
    </r>
    <r>
      <rPr>
        <b/>
        <i/>
        <sz val="11"/>
        <color indexed="8"/>
        <rFont val="Arial"/>
        <family val="2"/>
      </rPr>
      <t>Certified Taxable Valuation Information</t>
    </r>
    <r>
      <rPr>
        <b/>
        <sz val="11"/>
        <color indexed="8"/>
        <rFont val="Arial"/>
        <family val="2"/>
      </rPr>
      <t xml:space="preserve"> form, line # 6 
</t>
    </r>
    <r>
      <rPr>
        <b/>
        <sz val="11"/>
        <color rgb="FFFF0000"/>
        <rFont val="Arial"/>
        <family val="2"/>
      </rPr>
      <t>(enter as negative)</t>
    </r>
  </si>
  <si>
    <r>
      <t xml:space="preserve">Subtract:  'Taxable Value of Net and Gross Proceeds, (Class 1 &amp; 2 properties)' - from Department of Revenue </t>
    </r>
    <r>
      <rPr>
        <b/>
        <i/>
        <sz val="11"/>
        <rFont val="Arial"/>
        <family val="2"/>
      </rPr>
      <t>Certified Taxable Valuation Information</t>
    </r>
    <r>
      <rPr>
        <b/>
        <sz val="11"/>
        <rFont val="Arial"/>
        <family val="2"/>
      </rPr>
      <t xml:space="preserve"> form, line # 5 
</t>
    </r>
    <r>
      <rPr>
        <b/>
        <sz val="11"/>
        <color rgb="FFFF0000"/>
        <rFont val="Arial"/>
        <family val="2"/>
      </rPr>
      <t>(enter as negative)</t>
    </r>
  </si>
  <si>
    <t>Adjusted Taxable value per mill</t>
  </si>
  <si>
    <t>CURRENT YEAR calculated mill levy</t>
  </si>
  <si>
    <t>CURRENT YEAR calculated ad valorem tax revenue</t>
  </si>
  <si>
    <t xml:space="preserve">Total current year authorized ad valorem tax revenue assessment </t>
  </si>
  <si>
    <t>Total ad valorem tax revenue actually assessed in current year</t>
  </si>
  <si>
    <t>Ad valorem tax revenue actually assessed for Class 1 &amp; 2 properties (net-gross proceeds)</t>
  </si>
  <si>
    <t>(20)</t>
  </si>
  <si>
    <t xml:space="preserve">(13)
</t>
  </si>
  <si>
    <t>INSTRUCTIONS BY REFERENCE LINE</t>
  </si>
  <si>
    <t>RECAPITULATION OF ACTUAL</t>
  </si>
  <si>
    <t xml:space="preserve">(1) Levy Comp 
</t>
  </si>
  <si>
    <t xml:space="preserve">(2) Levy Comp
</t>
  </si>
  <si>
    <t xml:space="preserve">(3) Levy Comp
</t>
  </si>
  <si>
    <t>(4) Levy Comp</t>
  </si>
  <si>
    <t xml:space="preserve">(5) Levy Comp
</t>
  </si>
  <si>
    <t xml:space="preserve">(6) Levy comp
</t>
  </si>
  <si>
    <t xml:space="preserve">(7) Levy Comp
</t>
  </si>
  <si>
    <t xml:space="preserve">(8) Levy Comp
</t>
  </si>
  <si>
    <t xml:space="preserve">(9) Levy Comp
</t>
  </si>
  <si>
    <t xml:space="preserve">(10) Levy comp
</t>
  </si>
  <si>
    <t xml:space="preserve">(11) Levy Comp
</t>
  </si>
  <si>
    <t xml:space="preserve">(12) Levy Comp
</t>
  </si>
  <si>
    <t xml:space="preserve">(13) Levy Comp
</t>
  </si>
  <si>
    <t xml:space="preserve">(14) Levy Comp
</t>
  </si>
  <si>
    <t xml:space="preserve">(15) Levy Comp
</t>
  </si>
  <si>
    <t xml:space="preserve">(16) Levy Comp
</t>
  </si>
  <si>
    <t xml:space="preserve">(17) Levy Comp
</t>
  </si>
  <si>
    <t xml:space="preserve">(18) Levy Comp
</t>
  </si>
  <si>
    <t xml:space="preserve">(19) Levy Comp
</t>
  </si>
  <si>
    <t xml:space="preserve">(20) Levy Comp
</t>
  </si>
  <si>
    <t>(21) Levy Comp</t>
  </si>
  <si>
    <t xml:space="preserve">(22) Levy Comp
</t>
  </si>
  <si>
    <t xml:space="preserve">(1) Instructions
</t>
  </si>
  <si>
    <t>(2) Instructions</t>
  </si>
  <si>
    <t xml:space="preserve">(3) Instructions
</t>
  </si>
  <si>
    <t xml:space="preserve">(4) Instructions
</t>
  </si>
  <si>
    <t xml:space="preserve">(5) Instructions
</t>
  </si>
  <si>
    <t xml:space="preserve">(6) Instructions
</t>
  </si>
  <si>
    <t xml:space="preserve">(7) Instructions
</t>
  </si>
  <si>
    <t>(8) Instructions</t>
  </si>
  <si>
    <t xml:space="preserve">(10) Instructions
</t>
  </si>
  <si>
    <t xml:space="preserve">(11) Instructions
</t>
  </si>
  <si>
    <t xml:space="preserve">(12) Instructions
</t>
  </si>
  <si>
    <t xml:space="preserve">(13) Instructions
</t>
  </si>
  <si>
    <t xml:space="preserve">(14) Instructions
</t>
  </si>
  <si>
    <t xml:space="preserve">(15) Instructions
</t>
  </si>
  <si>
    <t>(16) Instructions</t>
  </si>
  <si>
    <t xml:space="preserve">(17) Instructions
</t>
  </si>
  <si>
    <t xml:space="preserve">(18) Instructions
</t>
  </si>
  <si>
    <t>(19) Instructions</t>
  </si>
  <si>
    <t>(20) Instructions</t>
  </si>
  <si>
    <t>(21) Instructions</t>
  </si>
  <si>
    <t xml:space="preserve">(22) Instructions
</t>
  </si>
  <si>
    <t xml:space="preserve">(9) Instructions
</t>
  </si>
  <si>
    <t>Section 15-10-420, MCA</t>
  </si>
  <si>
    <t>Notes:</t>
  </si>
  <si>
    <t>Preparer</t>
  </si>
  <si>
    <t>Click on links below to view Levy Comp form</t>
  </si>
  <si>
    <t>Click on links below
 to view Instructions</t>
  </si>
  <si>
    <t>Total current year authorized mill levy, including Prior Years' carry forward mills</t>
  </si>
  <si>
    <t>(To print Preparer Notes highlight column and choose 'Print Selection'. 
To print Levy Comp form choose 
'Print Active Sheet')</t>
  </si>
  <si>
    <t xml:space="preserve">Enter amounts in 
yellow cells </t>
  </si>
  <si>
    <r>
      <t xml:space="preserve">(21)
</t>
    </r>
    <r>
      <rPr>
        <sz val="11"/>
        <color indexed="8"/>
        <rFont val="Arial"/>
        <family val="2"/>
      </rPr>
      <t>=(18) + (19) + (20)</t>
    </r>
  </si>
  <si>
    <r>
      <t xml:space="preserve">(12)
</t>
    </r>
    <r>
      <rPr>
        <sz val="11"/>
        <color indexed="8"/>
        <rFont val="Arial"/>
        <family val="2"/>
      </rPr>
      <t>= (7) x (11)</t>
    </r>
  </si>
  <si>
    <r>
      <t xml:space="preserve">(10)
</t>
    </r>
    <r>
      <rPr>
        <sz val="11"/>
        <color indexed="8"/>
        <rFont val="Arial"/>
        <family val="2"/>
      </rPr>
      <t>= (7) + (8) + (9)</t>
    </r>
  </si>
  <si>
    <r>
      <t xml:space="preserve">(7)
</t>
    </r>
    <r>
      <rPr>
        <sz val="11"/>
        <color indexed="8"/>
        <rFont val="Arial"/>
        <family val="2"/>
      </rPr>
      <t>= (5) + (6)</t>
    </r>
  </si>
  <si>
    <r>
      <t xml:space="preserve">(4)
</t>
    </r>
    <r>
      <rPr>
        <sz val="11"/>
        <color indexed="8"/>
        <rFont val="Arial"/>
        <family val="2"/>
      </rPr>
      <t>= (1) + (2) + (3)</t>
    </r>
  </si>
  <si>
    <r>
      <t xml:space="preserve">(14)
</t>
    </r>
    <r>
      <rPr>
        <sz val="11"/>
        <color indexed="8"/>
        <rFont val="Arial"/>
        <family val="2"/>
      </rPr>
      <t>=(11) + (13)</t>
    </r>
  </si>
  <si>
    <r>
      <t xml:space="preserve">(15)
</t>
    </r>
    <r>
      <rPr>
        <sz val="11"/>
        <color indexed="8"/>
        <rFont val="Arial"/>
        <family val="2"/>
      </rPr>
      <t>=(7) x (14)</t>
    </r>
  </si>
  <si>
    <r>
      <t xml:space="preserve">(17)
</t>
    </r>
    <r>
      <rPr>
        <sz val="11"/>
        <color indexed="8"/>
        <rFont val="Arial"/>
        <family val="2"/>
      </rPr>
      <t>=(7) x (16)</t>
    </r>
  </si>
  <si>
    <r>
      <rPr>
        <b/>
        <sz val="10"/>
        <color indexed="8"/>
        <rFont val="Arial"/>
        <family val="2"/>
      </rPr>
      <t>Auto-Calculation</t>
    </r>
    <r>
      <rPr>
        <b/>
        <sz val="9"/>
        <color indexed="8"/>
        <rFont val="Arial"/>
        <family val="2"/>
      </rPr>
      <t xml:space="preserve">
(If completing manually enter amounts as instructed) </t>
    </r>
  </si>
  <si>
    <r>
      <t xml:space="preserve">
Taxable value per mill (after </t>
    </r>
    <r>
      <rPr>
        <b/>
        <sz val="10.5"/>
        <color indexed="8"/>
        <rFont val="Arial"/>
        <family val="2"/>
      </rPr>
      <t>adjustment for removal of TIF per mill incremental district value)</t>
    </r>
    <r>
      <rPr>
        <b/>
        <sz val="11"/>
        <color indexed="8"/>
        <rFont val="Arial"/>
        <family val="2"/>
      </rPr>
      <t xml:space="preserve">
</t>
    </r>
  </si>
  <si>
    <t xml:space="preserve">Total carry forward mills that may be levied in a subsequent year 
(Number should be equal to or greater than zero. A (negative) number indicates an over levy.) </t>
  </si>
  <si>
    <t xml:space="preserve">(16)
</t>
  </si>
  <si>
    <r>
      <t xml:space="preserve">(18)
</t>
    </r>
    <r>
      <rPr>
        <sz val="11"/>
        <color indexed="8"/>
        <rFont val="Arial"/>
        <family val="2"/>
      </rPr>
      <t>'= (10) x (16)</t>
    </r>
  </si>
  <si>
    <r>
      <rPr>
        <b/>
        <sz val="11"/>
        <color indexed="8"/>
        <rFont val="Arial"/>
        <family val="2"/>
      </rPr>
      <t>(</t>
    </r>
    <r>
      <rPr>
        <b/>
        <sz val="11"/>
        <rFont val="Arial"/>
        <family val="2"/>
      </rPr>
      <t>4)</t>
    </r>
    <r>
      <rPr>
        <sz val="11"/>
        <rFont val="Arial"/>
        <family val="2"/>
      </rPr>
      <t xml:space="preserve"> Adjusted Ad Valorem Tax Revenue:  Auto-calculated as the sum of items (1) through (3).</t>
    </r>
  </si>
  <si>
    <r>
      <rPr>
        <b/>
        <sz val="11"/>
        <color indexed="8"/>
        <rFont val="Arial"/>
        <family val="2"/>
      </rPr>
      <t>(5)</t>
    </r>
    <r>
      <rPr>
        <sz val="11"/>
        <color indexed="8"/>
        <rFont val="Arial"/>
        <family val="2"/>
      </rPr>
      <t xml:space="preserve"> Enter the "Total Taxable Value" located on line 2 of the Certified Taxable Valuation Information sheet provided by the Department of Revenue. </t>
    </r>
    <r>
      <rPr>
        <sz val="11"/>
        <rFont val="Arial"/>
        <family val="2"/>
      </rPr>
      <t xml:space="preserve">This "Total Taxable Value" is then divided by 1,000 and auto-calculated in the salmon-shaded cell as the </t>
    </r>
    <r>
      <rPr>
        <u/>
        <sz val="11"/>
        <rFont val="Arial"/>
        <family val="2"/>
      </rPr>
      <t>taxable value per mill.</t>
    </r>
  </si>
  <si>
    <r>
      <rPr>
        <b/>
        <sz val="11"/>
        <color indexed="8"/>
        <rFont val="Arial"/>
        <family val="2"/>
      </rPr>
      <t>(6)</t>
    </r>
    <r>
      <rPr>
        <sz val="11"/>
        <color indexed="8"/>
        <rFont val="Arial"/>
        <family val="2"/>
      </rPr>
      <t xml:space="preserve"> Subtract, </t>
    </r>
    <r>
      <rPr>
        <sz val="11"/>
        <color rgb="FFFF0000"/>
        <rFont val="Arial"/>
        <family val="2"/>
      </rPr>
      <t>enter as a negative amount</t>
    </r>
    <r>
      <rPr>
        <sz val="11"/>
        <color indexed="8"/>
        <rFont val="Arial"/>
        <family val="2"/>
      </rPr>
      <t>, the 'Total Incremental Value' of all tax increment financin</t>
    </r>
    <r>
      <rPr>
        <sz val="11"/>
        <rFont val="Arial"/>
        <family val="2"/>
      </rPr>
      <t>g (TIF)</t>
    </r>
    <r>
      <rPr>
        <sz val="11"/>
        <color indexed="8"/>
        <rFont val="Arial"/>
        <family val="2"/>
      </rPr>
      <t xml:space="preserve"> districts located on line 6 of the Certified Taxable Valuation Information sheet provided by the Department of Revenue.The Total Incremental Value </t>
    </r>
    <r>
      <rPr>
        <sz val="11"/>
        <rFont val="Arial"/>
        <family val="2"/>
      </rPr>
      <t xml:space="preserve">is then divided by 1,000 and auto-calculated in the salmon-shaded cell as the </t>
    </r>
    <r>
      <rPr>
        <u/>
        <sz val="11"/>
        <rFont val="Arial"/>
        <family val="2"/>
      </rPr>
      <t>incremental value per mill</t>
    </r>
    <r>
      <rPr>
        <sz val="11"/>
        <rFont val="Arial"/>
        <family val="2"/>
      </rPr>
      <t>.</t>
    </r>
  </si>
  <si>
    <r>
      <rPr>
        <b/>
        <sz val="11"/>
        <color indexed="8"/>
        <rFont val="Arial"/>
        <family val="2"/>
      </rPr>
      <t>(7)</t>
    </r>
    <r>
      <rPr>
        <sz val="11"/>
        <color indexed="8"/>
        <rFont val="Arial"/>
        <family val="2"/>
      </rPr>
      <t xml:space="preserve"> </t>
    </r>
    <r>
      <rPr>
        <sz val="11"/>
        <rFont val="Arial"/>
        <family val="2"/>
      </rPr>
      <t>Ta</t>
    </r>
    <r>
      <rPr>
        <sz val="11"/>
        <color indexed="8"/>
        <rFont val="Arial"/>
        <family val="2"/>
      </rPr>
      <t>xable value per mill (adjusted for removal of TIF per mill incremental distric</t>
    </r>
    <r>
      <rPr>
        <sz val="11"/>
        <rFont val="Arial"/>
        <family val="2"/>
      </rPr>
      <t>t value): Auto-calculated as the sum of (5) &amp; (6).</t>
    </r>
  </si>
  <si>
    <r>
      <rPr>
        <b/>
        <sz val="11"/>
        <color indexed="8"/>
        <rFont val="Arial"/>
        <family val="2"/>
      </rPr>
      <t>(8)</t>
    </r>
    <r>
      <rPr>
        <sz val="11"/>
        <color indexed="8"/>
        <rFont val="Arial"/>
        <family val="2"/>
      </rPr>
      <t xml:space="preserve"> Subtract, </t>
    </r>
    <r>
      <rPr>
        <sz val="11"/>
        <color rgb="FFFF0000"/>
        <rFont val="Arial"/>
        <family val="2"/>
      </rPr>
      <t>enter as a negative amount</t>
    </r>
    <r>
      <rPr>
        <sz val="11"/>
        <color indexed="8"/>
        <rFont val="Arial"/>
        <family val="2"/>
      </rPr>
      <t>, the 'Taxable Value of Newly Taxable Property' located on line 3 of the Certified Taxable Valuation Information Sheet provided by the Department of Revenue.</t>
    </r>
    <r>
      <rPr>
        <sz val="11"/>
        <rFont val="Arial"/>
        <family val="2"/>
      </rPr>
      <t>The Taxable Value of Newly Taxable Property is then divided by 1,000 and auto-calculated in the salmon-shaded cell as the</t>
    </r>
    <r>
      <rPr>
        <u/>
        <sz val="11"/>
        <rFont val="Arial"/>
        <family val="2"/>
      </rPr>
      <t xml:space="preserve"> value of newly taxable property per mill</t>
    </r>
    <r>
      <rPr>
        <sz val="11"/>
        <rFont val="Arial"/>
        <family val="2"/>
      </rPr>
      <t>.</t>
    </r>
  </si>
  <si>
    <r>
      <rPr>
        <b/>
        <sz val="11"/>
        <color indexed="8"/>
        <rFont val="Arial"/>
        <family val="2"/>
      </rPr>
      <t>(9)</t>
    </r>
    <r>
      <rPr>
        <sz val="11"/>
        <color indexed="8"/>
        <rFont val="Arial"/>
        <family val="2"/>
      </rPr>
      <t xml:space="preserve"> Subtract, </t>
    </r>
    <r>
      <rPr>
        <sz val="11"/>
        <color rgb="FFFF0000"/>
        <rFont val="Arial"/>
        <family val="2"/>
      </rPr>
      <t>enter as a negative amount</t>
    </r>
    <r>
      <rPr>
        <sz val="11"/>
        <color indexed="8"/>
        <rFont val="Arial"/>
        <family val="2"/>
      </rPr>
      <t xml:space="preserve">, the amount of  'Taxable Value of Net and Gross Proceeds, (Class 1 &amp; Class 2)' located on line 5 of the Certified Taxable Valuation Information Sheet provided by the Department of Revenue. The Taxable Value of Net and Gross Proceeds, (Class </t>
    </r>
    <r>
      <rPr>
        <sz val="11"/>
        <rFont val="Arial"/>
        <family val="2"/>
      </rPr>
      <t>1 &amp; Class</t>
    </r>
    <r>
      <rPr>
        <sz val="11"/>
        <color indexed="8"/>
        <rFont val="Arial"/>
        <family val="2"/>
      </rPr>
      <t xml:space="preserve"> 2 )</t>
    </r>
    <r>
      <rPr>
        <sz val="11"/>
        <rFont val="Arial"/>
        <family val="2"/>
      </rPr>
      <t xml:space="preserve"> is then divided by 1000 and auto-calculated in the salmon-shaded cell as the </t>
    </r>
    <r>
      <rPr>
        <u/>
        <sz val="11"/>
        <rFont val="Arial"/>
        <family val="2"/>
      </rPr>
      <t>value of net and gross proceeds per mill</t>
    </r>
    <r>
      <rPr>
        <sz val="11"/>
        <rFont val="Arial"/>
        <family val="2"/>
      </rPr>
      <t>.</t>
    </r>
  </si>
  <si>
    <r>
      <rPr>
        <b/>
        <sz val="11"/>
        <color indexed="8"/>
        <rFont val="Arial"/>
        <family val="2"/>
      </rPr>
      <t>(10)</t>
    </r>
    <r>
      <rPr>
        <sz val="11"/>
        <color indexed="8"/>
        <rFont val="Arial"/>
        <family val="2"/>
      </rPr>
      <t xml:space="preserve"> </t>
    </r>
    <r>
      <rPr>
        <sz val="11"/>
        <rFont val="Arial"/>
        <family val="2"/>
      </rPr>
      <t xml:space="preserve">The Adjusted Taxable Value Per Mill:   Auto-calculated as the sum of (7) through (9). </t>
    </r>
  </si>
  <si>
    <r>
      <rPr>
        <b/>
        <sz val="11"/>
        <color indexed="8"/>
        <rFont val="Arial"/>
        <family val="2"/>
      </rPr>
      <t>(11)</t>
    </r>
    <r>
      <rPr>
        <sz val="11"/>
        <color indexed="8"/>
        <rFont val="Arial"/>
        <family val="2"/>
      </rPr>
      <t xml:space="preserve"> </t>
    </r>
    <r>
      <rPr>
        <sz val="11"/>
        <rFont val="Arial"/>
        <family val="2"/>
      </rPr>
      <t>The Current Year Calculated Mill Levy: The</t>
    </r>
    <r>
      <rPr>
        <u/>
        <sz val="11"/>
        <rFont val="Arial"/>
        <family val="2"/>
      </rPr>
      <t xml:space="preserve"> number of mills</t>
    </r>
    <r>
      <rPr>
        <sz val="11"/>
        <rFont val="Arial"/>
        <family val="2"/>
      </rPr>
      <t xml:space="preserve"> is auto-calculated by dividing 
Line (4)  by Line (10). Displayed to the nearest hundreth of a mill per 15-1</t>
    </r>
    <r>
      <rPr>
        <sz val="11"/>
        <color indexed="8"/>
        <rFont val="Arial"/>
        <family val="2"/>
      </rPr>
      <t>0-201, MCA.</t>
    </r>
  </si>
  <si>
    <r>
      <rPr>
        <b/>
        <sz val="11"/>
        <color indexed="8"/>
        <rFont val="Arial"/>
        <family val="2"/>
      </rPr>
      <t>(12)</t>
    </r>
    <r>
      <rPr>
        <sz val="11"/>
        <color indexed="8"/>
        <rFont val="Arial"/>
        <family val="2"/>
      </rPr>
      <t xml:space="preserve"> </t>
    </r>
    <r>
      <rPr>
        <sz val="11"/>
        <rFont val="Arial"/>
        <family val="2"/>
      </rPr>
      <t xml:space="preserve">Current Year Calculated Ad Valorem Tax Revenue: This </t>
    </r>
    <r>
      <rPr>
        <u/>
        <sz val="11"/>
        <rFont val="Arial"/>
        <family val="2"/>
      </rPr>
      <t>revenue amount</t>
    </r>
    <r>
      <rPr>
        <sz val="11"/>
        <rFont val="Arial"/>
        <family val="2"/>
      </rPr>
      <t xml:space="preserve"> is auto-calculated by multiplying Line (7) by Line (11). </t>
    </r>
    <r>
      <rPr>
        <sz val="12"/>
        <color indexed="8"/>
        <rFont val="Arial"/>
        <family val="2"/>
      </rPr>
      <t/>
    </r>
  </si>
  <si>
    <r>
      <rPr>
        <b/>
        <sz val="11"/>
        <color indexed="8"/>
        <rFont val="Arial"/>
        <family val="2"/>
      </rPr>
      <t>(13)</t>
    </r>
    <r>
      <rPr>
        <sz val="11"/>
        <rFont val="Arial"/>
        <family val="2"/>
      </rPr>
      <t xml:space="preserve"> Enter number of carry forward mills from the prior year - Prior Year's form Line (22) . The number of mills should be entered in tenths and hundredths of mills (example: 2.34), per 15-10</t>
    </r>
    <r>
      <rPr>
        <sz val="11"/>
        <color indexed="8"/>
        <rFont val="Arial"/>
        <family val="2"/>
      </rPr>
      <t xml:space="preserve">-201, MCA.
</t>
    </r>
    <r>
      <rPr>
        <b/>
        <u/>
        <sz val="11.5"/>
        <color rgb="FF0070C0"/>
        <rFont val="Arial"/>
        <family val="2"/>
      </rPr>
      <t/>
    </r>
  </si>
  <si>
    <r>
      <rPr>
        <b/>
        <sz val="11"/>
        <color indexed="8"/>
        <rFont val="Arial"/>
        <family val="2"/>
      </rPr>
      <t>(14)</t>
    </r>
    <r>
      <rPr>
        <sz val="11"/>
        <rFont val="Arial"/>
        <family val="2"/>
      </rPr>
      <t xml:space="preserve"> Total current year authorized mill levy including prior years' carry forward mills:  Auto-calculated as the sum of Line (11) and Line (13). </t>
    </r>
    <r>
      <rPr>
        <sz val="11"/>
        <color indexed="8"/>
        <rFont val="Arial"/>
        <family val="2"/>
      </rPr>
      <t xml:space="preserve">
</t>
    </r>
  </si>
  <si>
    <r>
      <rPr>
        <b/>
        <sz val="11"/>
        <color indexed="8"/>
        <rFont val="Arial"/>
        <family val="2"/>
      </rPr>
      <t>(15)</t>
    </r>
    <r>
      <rPr>
        <sz val="11"/>
        <color indexed="8"/>
        <rFont val="Arial"/>
        <family val="2"/>
      </rPr>
      <t xml:space="preserve"> </t>
    </r>
    <r>
      <rPr>
        <sz val="11"/>
        <rFont val="Arial"/>
        <family val="2"/>
      </rPr>
      <t>Total current year authorized ad valorem tax revenue assessment:  Auto-calculated by multiplying Line (7) by Line (14).</t>
    </r>
    <r>
      <rPr>
        <sz val="11"/>
        <color rgb="FF7030A0"/>
        <rFont val="Arial"/>
        <family val="2"/>
      </rPr>
      <t xml:space="preserve">
</t>
    </r>
  </si>
  <si>
    <r>
      <rPr>
        <b/>
        <sz val="11"/>
        <color indexed="8"/>
        <rFont val="Arial"/>
        <family val="2"/>
      </rPr>
      <t>(16)</t>
    </r>
    <r>
      <rPr>
        <sz val="11"/>
        <color indexed="8"/>
        <rFont val="Arial"/>
        <family val="2"/>
      </rPr>
      <t xml:space="preserve"> Enter number of mills actually levied in current year. The number of mills should be entered in tenths and hundredths of mills (example: 23.4</t>
    </r>
    <r>
      <rPr>
        <sz val="11"/>
        <rFont val="Arial"/>
        <family val="2"/>
      </rPr>
      <t xml:space="preserve">5), per </t>
    </r>
    <r>
      <rPr>
        <sz val="11"/>
        <color indexed="8"/>
        <rFont val="Arial"/>
        <family val="2"/>
      </rPr>
      <t xml:space="preserve">15-10-201, MCA.
</t>
    </r>
    <r>
      <rPr>
        <b/>
        <u/>
        <sz val="11"/>
        <color rgb="FF0070C0"/>
        <rFont val="Arial"/>
        <family val="2"/>
      </rPr>
      <t>NOTE</t>
    </r>
    <r>
      <rPr>
        <sz val="11"/>
        <color rgb="FF0070C0"/>
        <rFont val="Arial"/>
        <family val="2"/>
      </rPr>
      <t xml:space="preserve">: The number should equal total </t>
    </r>
    <r>
      <rPr>
        <u/>
        <sz val="11"/>
        <color rgb="FF0070C0"/>
        <rFont val="Arial"/>
        <family val="2"/>
      </rPr>
      <t>non-voted</t>
    </r>
    <r>
      <rPr>
        <sz val="11"/>
        <color rgb="FF0070C0"/>
        <rFont val="Arial"/>
        <family val="2"/>
      </rPr>
      <t xml:space="preserve"> mills, which includes the number of carry forward mills, actually imposed per the final approved current year budget document. </t>
    </r>
    <r>
      <rPr>
        <b/>
        <u/>
        <sz val="11"/>
        <color rgb="FF0070C0"/>
        <rFont val="Arial"/>
        <family val="2"/>
      </rPr>
      <t>Do Not</t>
    </r>
    <r>
      <rPr>
        <sz val="11"/>
        <color rgb="FF0070C0"/>
        <rFont val="Arial"/>
        <family val="2"/>
      </rPr>
      <t xml:space="preserve"> include the number of voted or permissve mills imposed in the current year. </t>
    </r>
  </si>
  <si>
    <r>
      <rPr>
        <b/>
        <sz val="11"/>
        <color indexed="8"/>
        <rFont val="Arial"/>
        <family val="2"/>
      </rPr>
      <t>(17)</t>
    </r>
    <r>
      <rPr>
        <sz val="11"/>
        <color indexed="8"/>
        <rFont val="Arial"/>
        <family val="2"/>
      </rPr>
      <t xml:space="preserve"> </t>
    </r>
    <r>
      <rPr>
        <sz val="11"/>
        <rFont val="Arial"/>
        <family val="2"/>
      </rPr>
      <t>Total ad valorem tax revenue actually assessed in current year:  Auto-calculated by multiplying Line (7) by Line (16).</t>
    </r>
  </si>
  <si>
    <r>
      <rPr>
        <b/>
        <sz val="11"/>
        <color indexed="8"/>
        <rFont val="Arial"/>
        <family val="2"/>
      </rPr>
      <t>(18)</t>
    </r>
    <r>
      <rPr>
        <sz val="11"/>
        <color indexed="8"/>
        <rFont val="Arial"/>
        <family val="2"/>
      </rPr>
      <t xml:space="preserve"> </t>
    </r>
    <r>
      <rPr>
        <sz val="11"/>
        <rFont val="Arial"/>
        <family val="2"/>
      </rPr>
      <t>Ad valorem tax revenue actually assessed:   Auto-calculated by multiplying Line (10) by Line (16).</t>
    </r>
  </si>
  <si>
    <r>
      <rPr>
        <b/>
        <sz val="11"/>
        <color indexed="8"/>
        <rFont val="Arial"/>
        <family val="2"/>
      </rPr>
      <t>(19)</t>
    </r>
    <r>
      <rPr>
        <sz val="11"/>
        <color indexed="8"/>
        <rFont val="Arial"/>
        <family val="2"/>
      </rPr>
      <t xml:space="preserve"> </t>
    </r>
    <r>
      <rPr>
        <sz val="11"/>
        <rFont val="Arial"/>
        <family val="2"/>
      </rPr>
      <t>Ad valorem tax revenue actually assessed attributable to newly taxable property:  Auto-calculated by multiplying Line (8) by Line (16). If manually calculating, enter as a positive amount.</t>
    </r>
  </si>
  <si>
    <r>
      <rPr>
        <b/>
        <sz val="11"/>
        <color indexed="8"/>
        <rFont val="Arial"/>
        <family val="2"/>
      </rPr>
      <t>(20)</t>
    </r>
    <r>
      <rPr>
        <sz val="11"/>
        <color indexed="8"/>
        <rFont val="Arial"/>
        <family val="2"/>
      </rPr>
      <t xml:space="preserve"> Ad valorem tax revenue actually assessed attributable to Class 1 &amp; 2 properties (net and gross proceeds):  </t>
    </r>
    <r>
      <rPr>
        <sz val="11"/>
        <rFont val="Arial"/>
        <family val="2"/>
      </rPr>
      <t>Auto-calculated by multiplying Line (9) by Line (16). If manually calculating, enter as a positive amount.</t>
    </r>
  </si>
  <si>
    <r>
      <rPr>
        <b/>
        <sz val="11"/>
        <color indexed="8"/>
        <rFont val="Arial"/>
        <family val="2"/>
      </rPr>
      <t>(21)</t>
    </r>
    <r>
      <rPr>
        <sz val="11"/>
        <color indexed="8"/>
        <rFont val="Arial"/>
        <family val="2"/>
      </rPr>
      <t xml:space="preserve"> Total ad valorem tax revenue actually assessed in current year:  </t>
    </r>
    <r>
      <rPr>
        <sz val="11"/>
        <rFont val="Arial"/>
        <family val="2"/>
      </rPr>
      <t xml:space="preserve">Auto-calculated as the sum of Lines </t>
    </r>
    <r>
      <rPr>
        <sz val="11"/>
        <color indexed="8"/>
        <rFont val="Arial"/>
        <family val="2"/>
      </rPr>
      <t>(18) through (20)</t>
    </r>
  </si>
  <si>
    <r>
      <rPr>
        <b/>
        <sz val="11"/>
        <color indexed="8"/>
        <rFont val="Arial"/>
        <family val="2"/>
      </rPr>
      <t>(22)</t>
    </r>
    <r>
      <rPr>
        <sz val="11"/>
        <color indexed="8"/>
        <rFont val="Arial"/>
        <family val="2"/>
      </rPr>
      <t xml:space="preserve"> Total carry forward mills that may be levied in a subsequent year:  </t>
    </r>
    <r>
      <rPr>
        <sz val="11"/>
        <rFont val="Arial"/>
        <family val="2"/>
      </rPr>
      <t>Auto-calculated as Line (14) minus Line (16).</t>
    </r>
    <r>
      <rPr>
        <sz val="11"/>
        <color indexed="8"/>
        <rFont val="Arial"/>
        <family val="2"/>
      </rPr>
      <t xml:space="preserve">
</t>
    </r>
    <r>
      <rPr>
        <b/>
        <u/>
        <sz val="12"/>
        <color rgb="FF0070C0"/>
        <rFont val="Arial"/>
        <family val="2"/>
      </rPr>
      <t/>
    </r>
  </si>
  <si>
    <t>The Determination of Tax Revenue and Mill Levy Limitations form computes the current year authorized mill levy and tax revenue limitation per 15-10-420, MCA. After entering current year mills actually levied, the form computes the current year tax revenue actually assessed, and the total carry forward mills that may be levied in a subsequent year per 15-10-420(1)(b), MCA.</t>
  </si>
  <si>
    <t>Aggregate of all Funds/or  _______________ Fund</t>
  </si>
  <si>
    <r>
      <rPr>
        <b/>
        <sz val="11"/>
        <color indexed="8"/>
        <rFont val="Arial"/>
        <family val="2"/>
      </rPr>
      <t>(2)</t>
    </r>
    <r>
      <rPr>
        <sz val="11"/>
        <color indexed="8"/>
        <rFont val="Arial"/>
        <family val="2"/>
      </rPr>
      <t xml:space="preserve"> </t>
    </r>
    <r>
      <rPr>
        <sz val="11"/>
        <color theme="1"/>
        <rFont val="Arial"/>
        <family val="2"/>
      </rPr>
      <t>C</t>
    </r>
    <r>
      <rPr>
        <sz val="11"/>
        <color indexed="8"/>
        <rFont val="Arial"/>
        <family val="2"/>
      </rPr>
      <t xml:space="preserve">urrent year inflation adjustment percentage: </t>
    </r>
    <r>
      <rPr>
        <sz val="11"/>
        <rFont val="Arial"/>
        <family val="2"/>
      </rPr>
      <t xml:space="preserve">This % is </t>
    </r>
    <r>
      <rPr>
        <sz val="11"/>
        <color indexed="8"/>
        <rFont val="Arial"/>
        <family val="2"/>
      </rPr>
      <t xml:space="preserve">calculated by the Department of Revenue and is equal to one-half of the average rate of inflation for the prior 3 years per 15-10-420(1)(c), MCA. </t>
    </r>
    <r>
      <rPr>
        <sz val="11"/>
        <rFont val="Arial"/>
        <family val="2"/>
      </rPr>
      <t xml:space="preserve"> Line </t>
    </r>
    <r>
      <rPr>
        <sz val="11"/>
        <color indexed="8"/>
        <rFont val="Arial"/>
        <family val="2"/>
      </rPr>
      <t xml:space="preserve">(1) is multiplied by </t>
    </r>
    <r>
      <rPr>
        <sz val="11"/>
        <rFont val="Arial"/>
        <family val="2"/>
      </rPr>
      <t>this % to auto-calculate</t>
    </r>
    <r>
      <rPr>
        <sz val="11"/>
        <color indexed="8"/>
        <rFont val="Arial"/>
        <family val="2"/>
      </rPr>
      <t xml:space="preserve"> the increase.</t>
    </r>
  </si>
  <si>
    <r>
      <rPr>
        <b/>
        <sz val="11"/>
        <color indexed="8"/>
        <rFont val="Arial"/>
        <family val="2"/>
      </rPr>
      <t>(1)</t>
    </r>
    <r>
      <rPr>
        <sz val="11"/>
        <color indexed="8"/>
        <rFont val="Arial"/>
        <family val="2"/>
      </rPr>
      <t xml:space="preserve"> Enter Ad valorem tax revenue </t>
    </r>
    <r>
      <rPr>
        <b/>
        <u/>
        <sz val="11"/>
        <color indexed="8"/>
        <rFont val="Arial"/>
        <family val="2"/>
      </rPr>
      <t>Actually</t>
    </r>
    <r>
      <rPr>
        <sz val="11"/>
        <color indexed="8"/>
        <rFont val="Arial"/>
        <family val="2"/>
      </rPr>
      <t xml:space="preserve"> assessed in the prior year (from the Prior Year's Form - Line 17). </t>
    </r>
    <r>
      <rPr>
        <sz val="11"/>
        <rFont val="Arial"/>
        <family val="2"/>
      </rPr>
      <t xml:space="preserve">
</t>
    </r>
    <r>
      <rPr>
        <b/>
        <u/>
        <sz val="11"/>
        <color indexed="8"/>
        <rFont val="Arial"/>
        <family val="2"/>
      </rPr>
      <t>Note:</t>
    </r>
    <r>
      <rPr>
        <sz val="11"/>
        <color indexed="8"/>
        <rFont val="Arial"/>
        <family val="2"/>
      </rPr>
      <t xml:space="preserve"> The </t>
    </r>
    <r>
      <rPr>
        <b/>
        <sz val="11"/>
        <color indexed="8"/>
        <rFont val="Arial"/>
        <family val="2"/>
      </rPr>
      <t>Actual</t>
    </r>
    <r>
      <rPr>
        <sz val="11"/>
        <color indexed="8"/>
        <rFont val="Arial"/>
        <family val="2"/>
      </rPr>
      <t xml:space="preserve"> number of mills levied in the prior year</t>
    </r>
    <r>
      <rPr>
        <sz val="11"/>
        <color rgb="FF7030A0"/>
        <rFont val="Arial"/>
        <family val="2"/>
      </rPr>
      <t>:</t>
    </r>
    <r>
      <rPr>
        <sz val="11"/>
        <color indexed="8"/>
        <rFont val="Arial"/>
        <family val="2"/>
      </rPr>
      <t xml:space="preserve">
  </t>
    </r>
    <r>
      <rPr>
        <b/>
        <u/>
        <sz val="11"/>
        <color indexed="8"/>
        <rFont val="Arial"/>
        <family val="2"/>
      </rPr>
      <t>INCLUDES</t>
    </r>
    <r>
      <rPr>
        <sz val="11"/>
        <color indexed="8"/>
        <rFont val="Arial"/>
        <family val="2"/>
      </rPr>
      <t xml:space="preserve"> carry forward mills per 15-10-420(1)(b), MCA, </t>
    </r>
    <r>
      <rPr>
        <b/>
        <sz val="11"/>
        <color indexed="8"/>
        <rFont val="Arial"/>
        <family val="2"/>
      </rPr>
      <t>Actually</t>
    </r>
    <r>
      <rPr>
        <sz val="11"/>
        <color indexed="8"/>
        <rFont val="Arial"/>
        <family val="2"/>
      </rPr>
      <t xml:space="preserve"> levied in the prior year. 
  </t>
    </r>
    <r>
      <rPr>
        <b/>
        <u/>
        <sz val="11"/>
        <color indexed="8"/>
        <rFont val="Arial"/>
        <family val="2"/>
      </rPr>
      <t>DOES NOT INCLUDE</t>
    </r>
    <r>
      <rPr>
        <sz val="11"/>
        <color indexed="8"/>
        <rFont val="Arial"/>
        <family val="2"/>
      </rPr>
      <t xml:space="preserve"> permissive mills per 15-10-420(9)(a), MCA or voted mills per                                                                                                                                                                                                                                                                                                                                                                                                                                                                                                                                                                                                     15-10-420(2), MCA, </t>
    </r>
    <r>
      <rPr>
        <b/>
        <sz val="11"/>
        <color indexed="8"/>
        <rFont val="Arial"/>
        <family val="2"/>
      </rPr>
      <t xml:space="preserve">Actually </t>
    </r>
    <r>
      <rPr>
        <sz val="11"/>
        <color indexed="8"/>
        <rFont val="Arial"/>
        <family val="2"/>
      </rPr>
      <t>levied in the prior year.</t>
    </r>
  </si>
  <si>
    <r>
      <rPr>
        <b/>
        <sz val="11"/>
        <color indexed="8"/>
        <rFont val="Arial"/>
        <family val="2"/>
      </rPr>
      <t>(3)</t>
    </r>
    <r>
      <rPr>
        <sz val="11"/>
        <color indexed="8"/>
        <rFont val="Arial"/>
        <family val="2"/>
      </rPr>
      <t xml:space="preserve"> Subtract, </t>
    </r>
    <r>
      <rPr>
        <sz val="11"/>
        <color rgb="FFFF0000"/>
        <rFont val="Arial"/>
        <family val="2"/>
      </rPr>
      <t>enter as a negative amount</t>
    </r>
    <r>
      <rPr>
        <sz val="11"/>
        <color indexed="8"/>
        <rFont val="Arial"/>
        <family val="2"/>
      </rPr>
      <t xml:space="preserve">, Ad Valorem tax revenue </t>
    </r>
    <r>
      <rPr>
        <b/>
        <u/>
        <sz val="11"/>
        <color indexed="8"/>
        <rFont val="Arial"/>
        <family val="2"/>
      </rPr>
      <t>Actually</t>
    </r>
    <r>
      <rPr>
        <sz val="11"/>
        <color indexed="8"/>
        <rFont val="Arial"/>
        <family val="2"/>
      </rPr>
      <t xml:space="preserve"> assessed in the prior year for Class 1 and 2 property, (net and gross proceeds) per 15-10-420(6), MCA:</t>
    </r>
    <r>
      <rPr>
        <sz val="11"/>
        <color rgb="FF7030A0"/>
        <rFont val="Arial"/>
        <family val="2"/>
      </rPr>
      <t xml:space="preserve"> </t>
    </r>
    <r>
      <rPr>
        <sz val="11"/>
        <rFont val="Arial"/>
        <family val="2"/>
      </rPr>
      <t>From Prior Year's Form - Line 20</t>
    </r>
    <r>
      <rPr>
        <sz val="11"/>
        <color rgb="FF7030A0"/>
        <rFont val="Arial"/>
        <family val="2"/>
      </rPr>
      <t xml:space="preserve"> or </t>
    </r>
    <r>
      <rPr>
        <sz val="11"/>
        <color indexed="8"/>
        <rFont val="Arial"/>
        <family val="2"/>
      </rPr>
      <t xml:space="preserve">Determined by </t>
    </r>
    <r>
      <rPr>
        <sz val="11"/>
        <rFont val="Arial"/>
        <family val="2"/>
      </rPr>
      <t>m</t>
    </r>
    <r>
      <rPr>
        <sz val="11"/>
        <color indexed="8"/>
        <rFont val="Arial"/>
        <family val="2"/>
      </rPr>
      <t xml:space="preserve">ultiplying the prior year's </t>
    </r>
    <r>
      <rPr>
        <b/>
        <u/>
        <sz val="11"/>
        <color indexed="8"/>
        <rFont val="Arial"/>
        <family val="2"/>
      </rPr>
      <t>Actual</t>
    </r>
    <r>
      <rPr>
        <sz val="11"/>
        <color indexed="8"/>
        <rFont val="Arial"/>
        <family val="2"/>
      </rPr>
      <t xml:space="preserve"> mill levy times the </t>
    </r>
    <r>
      <rPr>
        <b/>
        <u/>
        <sz val="11"/>
        <color indexed="8"/>
        <rFont val="Arial"/>
        <family val="2"/>
      </rPr>
      <t>prior year per mill value</t>
    </r>
    <r>
      <rPr>
        <sz val="11"/>
        <color indexed="8"/>
        <rFont val="Arial"/>
        <family val="2"/>
      </rPr>
      <t xml:space="preserve"> of net and gross proceeds (Class 1 &amp; 2 property).</t>
    </r>
    <r>
      <rPr>
        <b/>
        <u/>
        <sz val="11.5"/>
        <color rgb="FF0070C0"/>
        <rFont val="Arial"/>
        <family val="2"/>
      </rPr>
      <t/>
    </r>
  </si>
  <si>
    <r>
      <t xml:space="preserve">Subtract:  Ad valorem tax revenue </t>
    </r>
    <r>
      <rPr>
        <b/>
        <u/>
        <sz val="11"/>
        <color theme="1"/>
        <rFont val="Arial"/>
        <family val="2"/>
      </rPr>
      <t>ACTUALLY assessed in the prior year</t>
    </r>
    <r>
      <rPr>
        <b/>
        <sz val="11"/>
        <rFont val="Arial"/>
        <family val="2"/>
      </rPr>
      <t xml:space="preserve"> for Class 1 and 2 property, (net and gross proceeds)</t>
    </r>
    <r>
      <rPr>
        <b/>
        <sz val="11"/>
        <color theme="4" tint="-0.249977111117893"/>
        <rFont val="Arial"/>
        <family val="2"/>
      </rPr>
      <t xml:space="preserve"> (from Prior Year's form Line 20)</t>
    </r>
    <r>
      <rPr>
        <b/>
        <sz val="11"/>
        <rFont val="Arial"/>
        <family val="2"/>
      </rPr>
      <t xml:space="preserve">- </t>
    </r>
    <r>
      <rPr>
        <b/>
        <sz val="11"/>
        <color rgb="FFFF0000"/>
        <rFont val="Arial"/>
        <family val="2"/>
      </rPr>
      <t xml:space="preserve">(enter as negative) </t>
    </r>
    <r>
      <rPr>
        <b/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</si>
  <si>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Enter total number of carry forward mills from prior year </t>
    </r>
    <r>
      <rPr>
        <b/>
        <sz val="11"/>
        <color theme="4" tint="-0.249977111117893"/>
        <rFont val="Arial"/>
        <family val="2"/>
      </rPr>
      <t>(from Prior Year's form Line 22)</t>
    </r>
    <r>
      <rPr>
        <b/>
        <i/>
        <sz val="11"/>
        <color theme="4" tint="-0.249977111117893"/>
        <rFont val="Arial"/>
        <family val="2"/>
      </rPr>
      <t xml:space="preserve">
</t>
    </r>
    <r>
      <rPr>
        <b/>
        <sz val="11"/>
        <color rgb="FF0070C0"/>
        <rFont val="Arial"/>
        <family val="2"/>
      </rPr>
      <t/>
    </r>
  </si>
  <si>
    <t>Entity Name: _______________________________________________</t>
  </si>
  <si>
    <t>FYE June 30, 2021</t>
  </si>
  <si>
    <t xml:space="preserve">Add:  Current year inflation adjustment @ 1.05% </t>
  </si>
  <si>
    <t>Revised 5/2020</t>
  </si>
  <si>
    <r>
      <t xml:space="preserve">Enter Ad valorem tax revenue </t>
    </r>
    <r>
      <rPr>
        <b/>
        <u/>
        <sz val="11"/>
        <color theme="1"/>
        <rFont val="Arial"/>
        <family val="2"/>
      </rPr>
      <t>ACTUALLY assessed in the prior year</t>
    </r>
    <r>
      <rPr>
        <b/>
        <sz val="11"/>
        <color theme="4" tint="-0.499984740745262"/>
        <rFont val="Arial"/>
        <family val="2"/>
      </rPr>
      <t xml:space="preserve">                                </t>
    </r>
    <r>
      <rPr>
        <b/>
        <sz val="11"/>
        <color theme="4" tint="-0.249977111117893"/>
        <rFont val="Arial"/>
        <family val="2"/>
      </rPr>
      <t>(from Prior Year's form Line 17)</t>
    </r>
    <r>
      <rPr>
        <b/>
        <sz val="11"/>
        <color theme="1"/>
        <rFont val="Arial"/>
        <family val="2"/>
      </rPr>
      <t xml:space="preserve">
</t>
    </r>
  </si>
  <si>
    <t>Form Revised 5/2020</t>
  </si>
  <si>
    <r>
      <t xml:space="preserve">Enter number of mills actually levied in current year 
(Number should equal total </t>
    </r>
    <r>
      <rPr>
        <b/>
        <u/>
        <sz val="11"/>
        <color theme="1"/>
        <rFont val="Arial"/>
        <family val="2"/>
      </rPr>
      <t>non-voted</t>
    </r>
    <r>
      <rPr>
        <b/>
        <sz val="11"/>
        <color theme="1"/>
        <rFont val="Arial"/>
        <family val="2"/>
      </rPr>
      <t xml:space="preserve"> mills, which includes the number of carry forward mills, actually imposed per the final approved current year budget document. </t>
    </r>
    <r>
      <rPr>
        <b/>
        <u/>
        <sz val="11"/>
        <color theme="1"/>
        <rFont val="Arial"/>
        <family val="2"/>
      </rPr>
      <t>Do Not</t>
    </r>
    <r>
      <rPr>
        <b/>
        <sz val="11"/>
        <color theme="1"/>
        <rFont val="Arial"/>
        <family val="2"/>
      </rPr>
      <t xml:space="preserve"> include voted or permissive mills imposed in the current year.)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</si>
</sst>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164" formatCode="_(&quot;$&quot;* #,##0.000_);_(&quot;$&quot;* \(#,##0.000\);_(&quot;$&quot;* &quot;-&quot;???_);_(@_)"/>
    <numFmt numFmtId="165" formatCode="0.00_);\(0.00\)"/>
    <numFmt numFmtId="166" formatCode="#,##0.00000000000_);\(#,##0.00000000000\)"/>
    <numFmt numFmtId="167" formatCode="0.00_);[Red]\(0.00\)"/>
  </numFmts>
  <fonts count="6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i/>
      <u/>
      <sz val="11"/>
      <color indexed="8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1.5"/>
      <color indexed="8"/>
      <name val="Arial"/>
      <family val="2"/>
    </font>
    <font>
      <b/>
      <sz val="11"/>
      <name val="Arial"/>
      <family val="2"/>
    </font>
    <font>
      <b/>
      <sz val="11.5"/>
      <color indexed="57"/>
      <name val="Arial"/>
      <family val="2"/>
    </font>
    <font>
      <b/>
      <sz val="11"/>
      <color rgb="FFFF0000"/>
      <name val="Arial"/>
      <family val="2"/>
    </font>
    <font>
      <b/>
      <sz val="11.5"/>
      <color indexed="10"/>
      <name val="Arial"/>
      <family val="2"/>
    </font>
    <font>
      <b/>
      <sz val="11.5"/>
      <color theme="1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.5"/>
      <color rgb="FFFF000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.5"/>
      <color rgb="FF3333FF"/>
      <name val="Arial"/>
      <family val="2"/>
    </font>
    <font>
      <b/>
      <i/>
      <sz val="11"/>
      <color rgb="FFFF0000"/>
      <name val="Arial"/>
      <family val="2"/>
    </font>
    <font>
      <b/>
      <sz val="11"/>
      <color theme="9" tint="-0.249977111117893"/>
      <name val="Arial"/>
      <family val="2"/>
    </font>
    <font>
      <b/>
      <u/>
      <sz val="12"/>
      <color indexed="8"/>
      <name val="Arial"/>
      <family val="2"/>
    </font>
    <font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rgb="FF0070C0"/>
      <name val="Arial"/>
      <family val="2"/>
    </font>
    <font>
      <b/>
      <i/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8.5"/>
      <color rgb="FF0070C0"/>
      <name val="Arial"/>
      <family val="2"/>
    </font>
    <font>
      <u/>
      <sz val="10"/>
      <color indexed="8"/>
      <name val="Arial"/>
      <family val="2"/>
    </font>
    <font>
      <b/>
      <u/>
      <sz val="12"/>
      <color rgb="FF0070C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rgb="FF7030A0"/>
      <name val="Arial"/>
      <family val="2"/>
    </font>
    <font>
      <b/>
      <u/>
      <sz val="11.5"/>
      <color rgb="FF0070C0"/>
      <name val="Arial"/>
      <family val="2"/>
    </font>
    <font>
      <b/>
      <i/>
      <sz val="10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sz val="12"/>
      <color rgb="FFE6E6E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b/>
      <u/>
      <sz val="11"/>
      <color rgb="FF0070C0"/>
      <name val="Arial"/>
      <family val="2"/>
    </font>
    <font>
      <sz val="11"/>
      <color rgb="FF0070C0"/>
      <name val="Arial"/>
      <family val="2"/>
    </font>
    <font>
      <u/>
      <sz val="11"/>
      <color rgb="FF0070C0"/>
      <name val="Arial"/>
      <family val="2"/>
    </font>
    <font>
      <b/>
      <sz val="11"/>
      <color theme="4" tint="-0.249977111117893"/>
      <name val="Arial"/>
      <family val="2"/>
    </font>
    <font>
      <b/>
      <sz val="11"/>
      <color theme="4" tint="-0.499984740745262"/>
      <name val="Arial"/>
      <family val="2"/>
    </font>
    <font>
      <b/>
      <i/>
      <sz val="11"/>
      <color theme="4" tint="-0.249977111117893"/>
      <name val="Arial"/>
      <family val="2"/>
    </font>
    <font>
      <b/>
      <sz val="16"/>
      <color theme="8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1" fontId="1" fillId="0" borderId="0"/>
    <xf numFmtId="0" fontId="34" fillId="0" borderId="0" applyNumberFormat="0" applyFill="0" applyBorder="0" applyAlignment="0" applyProtection="0"/>
  </cellStyleXfs>
  <cellXfs count="145">
    <xf numFmtId="0" fontId="0" fillId="0" borderId="0" xfId="0"/>
    <xf numFmtId="1" fontId="1" fillId="0" borderId="0" xfId="1" applyNumberFormat="1" applyFont="1" applyFill="1"/>
    <xf numFmtId="42" fontId="15" fillId="0" borderId="0" xfId="1" applyNumberFormat="1" applyFont="1" applyFill="1" applyBorder="1" applyProtection="1"/>
    <xf numFmtId="42" fontId="17" fillId="2" borderId="2" xfId="1" applyNumberFormat="1" applyFont="1" applyFill="1" applyBorder="1" applyProtection="1">
      <protection locked="0"/>
    </xf>
    <xf numFmtId="42" fontId="13" fillId="2" borderId="2" xfId="1" applyNumberFormat="1" applyFont="1" applyFill="1" applyBorder="1" applyProtection="1">
      <protection locked="0"/>
    </xf>
    <xf numFmtId="42" fontId="22" fillId="2" borderId="2" xfId="1" applyNumberFormat="1" applyFont="1" applyFill="1" applyBorder="1" applyProtection="1">
      <protection locked="0"/>
    </xf>
    <xf numFmtId="0" fontId="1" fillId="0" borderId="0" xfId="1" applyNumberFormat="1" applyFont="1" applyFill="1" applyProtection="1"/>
    <xf numFmtId="1" fontId="1" fillId="0" borderId="0" xfId="1" applyNumberFormat="1" applyFont="1" applyFill="1" applyProtection="1"/>
    <xf numFmtId="42" fontId="13" fillId="0" borderId="0" xfId="1" applyNumberFormat="1" applyFont="1" applyFill="1" applyBorder="1" applyProtection="1"/>
    <xf numFmtId="3" fontId="13" fillId="0" borderId="0" xfId="1" applyNumberFormat="1" applyFont="1" applyFill="1" applyProtection="1"/>
    <xf numFmtId="37" fontId="13" fillId="0" borderId="0" xfId="1" applyNumberFormat="1" applyFont="1" applyFill="1" applyProtection="1"/>
    <xf numFmtId="3" fontId="13" fillId="0" borderId="0" xfId="1" applyNumberFormat="1" applyFont="1" applyFill="1" applyBorder="1" applyProtection="1"/>
    <xf numFmtId="0" fontId="28" fillId="0" borderId="0" xfId="1" applyNumberFormat="1" applyFont="1" applyFill="1"/>
    <xf numFmtId="3" fontId="13" fillId="0" borderId="0" xfId="1" applyNumberFormat="1" applyFont="1" applyFill="1" applyBorder="1" applyAlignment="1" applyProtection="1">
      <alignment vertical="center"/>
    </xf>
    <xf numFmtId="0" fontId="0" fillId="0" borderId="0" xfId="0" applyFill="1"/>
    <xf numFmtId="1" fontId="35" fillId="0" borderId="0" xfId="1" applyNumberFormat="1" applyFont="1" applyFill="1" applyBorder="1" applyAlignment="1">
      <alignment vertical="top" wrapText="1"/>
    </xf>
    <xf numFmtId="1" fontId="36" fillId="0" borderId="0" xfId="1" applyNumberFormat="1" applyFont="1" applyFill="1" applyBorder="1"/>
    <xf numFmtId="0" fontId="28" fillId="3" borderId="0" xfId="1" applyNumberFormat="1" applyFont="1" applyFill="1" applyProtection="1"/>
    <xf numFmtId="0" fontId="3" fillId="0" borderId="0" xfId="1" applyNumberFormat="1" applyFont="1" applyFill="1" applyProtection="1"/>
    <xf numFmtId="0" fontId="6" fillId="0" borderId="0" xfId="1" applyNumberFormat="1" applyFont="1" applyFill="1" applyAlignment="1" applyProtection="1">
      <alignment horizontal="center" wrapText="1"/>
    </xf>
    <xf numFmtId="0" fontId="7" fillId="0" borderId="0" xfId="1" applyNumberFormat="1" applyFont="1" applyFill="1" applyProtection="1"/>
    <xf numFmtId="0" fontId="8" fillId="0" borderId="1" xfId="1" applyNumberFormat="1" applyFont="1" applyFill="1" applyBorder="1" applyAlignment="1" applyProtection="1">
      <alignment horizontal="center" wrapText="1"/>
    </xf>
    <xf numFmtId="0" fontId="9" fillId="0" borderId="0" xfId="1" applyNumberFormat="1" applyFont="1" applyFill="1" applyBorder="1" applyAlignment="1" applyProtection="1">
      <alignment wrapText="1"/>
    </xf>
    <xf numFmtId="0" fontId="34" fillId="0" borderId="0" xfId="2" quotePrefix="1" applyFill="1" applyAlignment="1" applyProtection="1">
      <alignment horizontal="center" vertical="center" wrapText="1"/>
    </xf>
    <xf numFmtId="0" fontId="8" fillId="0" borderId="0" xfId="1" quotePrefix="1" applyNumberFormat="1" applyFont="1" applyFill="1" applyAlignment="1" applyProtection="1">
      <alignment horizontal="center" vertical="center" wrapText="1"/>
    </xf>
    <xf numFmtId="0" fontId="8" fillId="0" borderId="0" xfId="1" applyNumberFormat="1" applyFont="1" applyFill="1" applyAlignment="1" applyProtection="1">
      <alignment horizontal="left" vertical="center" wrapText="1"/>
    </xf>
    <xf numFmtId="42" fontId="13" fillId="0" borderId="0" xfId="1" applyNumberFormat="1" applyFont="1" applyFill="1" applyProtection="1"/>
    <xf numFmtId="0" fontId="37" fillId="0" borderId="0" xfId="1" applyNumberFormat="1" applyFont="1" applyFill="1" applyProtection="1"/>
    <xf numFmtId="0" fontId="34" fillId="0" borderId="0" xfId="2" quotePrefix="1" applyFill="1" applyAlignment="1" applyProtection="1">
      <alignment horizontal="center" vertical="center"/>
    </xf>
    <xf numFmtId="0" fontId="14" fillId="0" borderId="0" xfId="1" applyNumberFormat="1" applyFont="1" applyFill="1" applyAlignment="1" applyProtection="1">
      <alignment horizontal="left" vertical="center" wrapText="1"/>
    </xf>
    <xf numFmtId="0" fontId="37" fillId="0" borderId="0" xfId="1" applyNumberFormat="1" applyFont="1" applyFill="1" applyAlignment="1" applyProtection="1">
      <alignment horizontal="center" vertical="center"/>
    </xf>
    <xf numFmtId="0" fontId="31" fillId="0" borderId="0" xfId="1" quotePrefix="1" applyNumberFormat="1" applyFont="1" applyFill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vertical="center" wrapText="1"/>
    </xf>
    <xf numFmtId="0" fontId="8" fillId="0" borderId="0" xfId="1" applyNumberFormat="1" applyFont="1" applyFill="1" applyAlignment="1" applyProtection="1">
      <alignment vertical="center" wrapText="1"/>
    </xf>
    <xf numFmtId="1" fontId="1" fillId="0" borderId="0" xfId="1" applyNumberFormat="1" applyFont="1" applyFill="1" applyAlignment="1" applyProtection="1">
      <alignment vertical="top"/>
    </xf>
    <xf numFmtId="0" fontId="8" fillId="0" borderId="0" xfId="1" applyNumberFormat="1" applyFont="1" applyFill="1" applyBorder="1" applyAlignment="1" applyProtection="1">
      <alignment horizontal="left" vertical="center" wrapText="1"/>
    </xf>
    <xf numFmtId="1" fontId="1" fillId="0" borderId="0" xfId="1" applyNumberFormat="1" applyFont="1" applyFill="1" applyAlignment="1" applyProtection="1">
      <alignment vertical="center"/>
    </xf>
    <xf numFmtId="0" fontId="8" fillId="0" borderId="0" xfId="1" quotePrefix="1" applyNumberFormat="1" applyFont="1" applyFill="1" applyAlignment="1" applyProtection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 wrapText="1"/>
    </xf>
    <xf numFmtId="0" fontId="24" fillId="0" borderId="0" xfId="1" applyNumberFormat="1" applyFont="1" applyFill="1" applyAlignment="1" applyProtection="1">
      <alignment vertical="center"/>
    </xf>
    <xf numFmtId="39" fontId="13" fillId="0" borderId="0" xfId="1" applyNumberFormat="1" applyFont="1" applyFill="1" applyProtection="1"/>
    <xf numFmtId="0" fontId="11" fillId="0" borderId="0" xfId="1" applyNumberFormat="1" applyFont="1" applyFill="1" applyAlignment="1" applyProtection="1">
      <alignment vertical="center" wrapText="1"/>
    </xf>
    <xf numFmtId="37" fontId="13" fillId="0" borderId="0" xfId="1" applyNumberFormat="1" applyFont="1" applyFill="1" applyBorder="1" applyProtection="1"/>
    <xf numFmtId="0" fontId="13" fillId="0" borderId="0" xfId="1" applyNumberFormat="1" applyFont="1" applyFill="1" applyProtection="1"/>
    <xf numFmtId="0" fontId="26" fillId="0" borderId="0" xfId="1" applyNumberFormat="1" applyFont="1" applyFill="1" applyAlignment="1" applyProtection="1">
      <alignment vertical="center" wrapText="1"/>
    </xf>
    <xf numFmtId="0" fontId="33" fillId="0" borderId="0" xfId="1" applyNumberFormat="1" applyFont="1" applyFill="1" applyBorder="1" applyAlignment="1" applyProtection="1">
      <alignment horizontal="left" vertical="center" wrapText="1"/>
    </xf>
    <xf numFmtId="0" fontId="32" fillId="0" borderId="0" xfId="1" applyNumberFormat="1" applyFont="1" applyFill="1" applyAlignment="1" applyProtection="1">
      <alignment vertical="center" wrapText="1"/>
    </xf>
    <xf numFmtId="0" fontId="11" fillId="0" borderId="0" xfId="1" applyNumberFormat="1" applyFont="1" applyFill="1" applyAlignment="1" applyProtection="1">
      <alignment horizontal="left" vertical="center" wrapText="1"/>
    </xf>
    <xf numFmtId="37" fontId="13" fillId="0" borderId="0" xfId="1" applyNumberFormat="1" applyFont="1" applyFill="1" applyBorder="1" applyAlignment="1" applyProtection="1">
      <alignment horizontal="right"/>
    </xf>
    <xf numFmtId="0" fontId="11" fillId="0" borderId="0" xfId="1" applyNumberFormat="1" applyFont="1" applyFill="1" applyAlignment="1" applyProtection="1">
      <alignment vertical="center"/>
    </xf>
    <xf numFmtId="0" fontId="33" fillId="0" borderId="0" xfId="1" applyNumberFormat="1" applyFont="1" applyFill="1" applyBorder="1" applyAlignment="1" applyProtection="1">
      <alignment horizontal="left" vertical="center"/>
    </xf>
    <xf numFmtId="37" fontId="13" fillId="0" borderId="0" xfId="1" applyNumberFormat="1" applyFont="1" applyFill="1" applyBorder="1" applyAlignment="1" applyProtection="1">
      <alignment horizontal="right" vertical="center"/>
    </xf>
    <xf numFmtId="37" fontId="13" fillId="0" borderId="0" xfId="1" applyNumberFormat="1" applyFont="1" applyFill="1" applyAlignment="1" applyProtection="1">
      <alignment vertical="center"/>
    </xf>
    <xf numFmtId="0" fontId="28" fillId="3" borderId="0" xfId="1" applyNumberFormat="1" applyFont="1" applyFill="1" applyAlignment="1" applyProtection="1">
      <alignment vertical="center"/>
    </xf>
    <xf numFmtId="0" fontId="1" fillId="0" borderId="0" xfId="1" applyNumberFormat="1" applyFont="1" applyFill="1" applyAlignment="1" applyProtection="1">
      <alignment vertical="center"/>
    </xf>
    <xf numFmtId="1" fontId="1" fillId="0" borderId="0" xfId="1" quotePrefix="1" applyNumberFormat="1" applyFont="1" applyFill="1" applyProtection="1"/>
    <xf numFmtId="0" fontId="33" fillId="0" borderId="0" xfId="1" applyNumberFormat="1" applyFont="1" applyFill="1" applyAlignment="1" applyProtection="1">
      <alignment horizontal="left" vertical="center"/>
    </xf>
    <xf numFmtId="166" fontId="13" fillId="0" borderId="0" xfId="1" applyNumberFormat="1" applyFont="1" applyFill="1" applyProtection="1"/>
    <xf numFmtId="37" fontId="13" fillId="0" borderId="5" xfId="1" applyNumberFormat="1" applyFont="1" applyFill="1" applyBorder="1" applyProtection="1"/>
    <xf numFmtId="0" fontId="27" fillId="0" borderId="0" xfId="1" applyNumberFormat="1" applyFont="1" applyFill="1" applyAlignment="1" applyProtection="1">
      <alignment vertical="center"/>
    </xf>
    <xf numFmtId="1" fontId="7" fillId="0" borderId="0" xfId="1" applyNumberFormat="1" applyFont="1" applyFill="1" applyProtection="1"/>
    <xf numFmtId="1" fontId="29" fillId="0" borderId="0" xfId="1" applyNumberFormat="1" applyFont="1" applyFill="1" applyProtection="1"/>
    <xf numFmtId="165" fontId="25" fillId="2" borderId="2" xfId="1" applyNumberFormat="1" applyFont="1" applyFill="1" applyBorder="1" applyAlignment="1" applyProtection="1">
      <alignment horizontal="right"/>
      <protection locked="0"/>
    </xf>
    <xf numFmtId="0" fontId="46" fillId="0" borderId="0" xfId="1" applyNumberFormat="1" applyFont="1" applyFill="1" applyAlignment="1" applyProtection="1">
      <alignment horizontal="center"/>
    </xf>
    <xf numFmtId="0" fontId="1" fillId="0" borderId="10" xfId="1" applyNumberFormat="1" applyFont="1" applyFill="1" applyBorder="1" applyAlignment="1" applyProtection="1">
      <alignment horizontal="left" vertical="top" wrapText="1"/>
      <protection locked="0"/>
    </xf>
    <xf numFmtId="0" fontId="0" fillId="4" borderId="0" xfId="0" applyFill="1"/>
    <xf numFmtId="0" fontId="0" fillId="5" borderId="7" xfId="0" applyFill="1" applyBorder="1"/>
    <xf numFmtId="0" fontId="0" fillId="5" borderId="0" xfId="0" applyFill="1"/>
    <xf numFmtId="0" fontId="0" fillId="5" borderId="0" xfId="0" applyFill="1" applyBorder="1"/>
    <xf numFmtId="1" fontId="1" fillId="5" borderId="0" xfId="1" applyNumberFormat="1" applyFont="1" applyFill="1"/>
    <xf numFmtId="1" fontId="1" fillId="4" borderId="8" xfId="1" applyNumberFormat="1" applyFont="1" applyFill="1" applyBorder="1"/>
    <xf numFmtId="1" fontId="1" fillId="4" borderId="0" xfId="1" applyNumberFormat="1" applyFont="1" applyFill="1" applyBorder="1"/>
    <xf numFmtId="0" fontId="28" fillId="5" borderId="0" xfId="1" applyNumberFormat="1" applyFont="1" applyFill="1" applyProtection="1"/>
    <xf numFmtId="1" fontId="1" fillId="5" borderId="0" xfId="1" applyNumberFormat="1" applyFont="1" applyFill="1" applyProtection="1"/>
    <xf numFmtId="14" fontId="47" fillId="5" borderId="0" xfId="1" applyNumberFormat="1" applyFont="1" applyFill="1" applyProtection="1"/>
    <xf numFmtId="1" fontId="1" fillId="5" borderId="8" xfId="1" applyNumberFormat="1" applyFont="1" applyFill="1" applyBorder="1" applyProtection="1"/>
    <xf numFmtId="1" fontId="1" fillId="5" borderId="8" xfId="1" applyNumberFormat="1" applyFont="1" applyFill="1" applyBorder="1" applyAlignment="1" applyProtection="1">
      <alignment vertical="center"/>
    </xf>
    <xf numFmtId="0" fontId="42" fillId="0" borderId="15" xfId="1" applyNumberFormat="1" applyFont="1" applyFill="1" applyBorder="1" applyProtection="1"/>
    <xf numFmtId="1" fontId="1" fillId="0" borderId="0" xfId="1" applyNumberFormat="1" applyFont="1" applyFill="1" applyBorder="1"/>
    <xf numFmtId="0" fontId="34" fillId="0" borderId="17" xfId="2" quotePrefix="1" applyFill="1" applyBorder="1" applyAlignment="1">
      <alignment horizontal="center" vertical="center" wrapText="1"/>
    </xf>
    <xf numFmtId="0" fontId="34" fillId="0" borderId="17" xfId="2" quotePrefix="1" applyFill="1" applyBorder="1" applyAlignment="1">
      <alignment horizontal="center" vertical="center"/>
    </xf>
    <xf numFmtId="1" fontId="31" fillId="0" borderId="17" xfId="1" applyNumberFormat="1" applyFont="1" applyFill="1" applyBorder="1" applyAlignment="1">
      <alignment horizontal="center" vertical="center"/>
    </xf>
    <xf numFmtId="0" fontId="28" fillId="0" borderId="0" xfId="1" applyNumberFormat="1" applyFont="1" applyFill="1" applyBorder="1"/>
    <xf numFmtId="1" fontId="1" fillId="5" borderId="0" xfId="1" applyNumberFormat="1" applyFont="1" applyFill="1" applyBorder="1"/>
    <xf numFmtId="0" fontId="28" fillId="5" borderId="0" xfId="1" applyNumberFormat="1" applyFont="1" applyFill="1"/>
    <xf numFmtId="0" fontId="1" fillId="6" borderId="10" xfId="1" applyNumberFormat="1" applyFont="1" applyFill="1" applyBorder="1" applyAlignment="1" applyProtection="1">
      <alignment horizontal="left" vertical="top" wrapText="1"/>
      <protection locked="0"/>
    </xf>
    <xf numFmtId="0" fontId="28" fillId="6" borderId="0" xfId="1" applyNumberFormat="1" applyFont="1" applyFill="1" applyProtection="1"/>
    <xf numFmtId="0" fontId="50" fillId="0" borderId="0" xfId="1" applyNumberFormat="1" applyFont="1" applyFill="1" applyAlignment="1" applyProtection="1">
      <alignment horizontal="center" wrapText="1"/>
    </xf>
    <xf numFmtId="0" fontId="14" fillId="0" borderId="0" xfId="1" applyNumberFormat="1" applyFont="1" applyFill="1" applyAlignment="1" applyProtection="1">
      <alignment horizontal="left" vertical="top" wrapText="1"/>
    </xf>
    <xf numFmtId="0" fontId="8" fillId="0" borderId="0" xfId="1" applyNumberFormat="1" applyFont="1" applyFill="1" applyAlignment="1" applyProtection="1">
      <alignment horizontal="left" vertical="top" wrapText="1"/>
    </xf>
    <xf numFmtId="0" fontId="8" fillId="0" borderId="0" xfId="1" quotePrefix="1" applyNumberFormat="1" applyFont="1" applyFill="1" applyAlignment="1" applyProtection="1">
      <alignment horizontal="center" vertical="top" wrapText="1"/>
    </xf>
    <xf numFmtId="0" fontId="8" fillId="0" borderId="0" xfId="1" quotePrefix="1" applyNumberFormat="1" applyFont="1" applyFill="1" applyAlignment="1" applyProtection="1">
      <alignment horizontal="center" vertical="top"/>
    </xf>
    <xf numFmtId="0" fontId="34" fillId="0" borderId="0" xfId="2" quotePrefix="1" applyFill="1" applyAlignment="1" applyProtection="1">
      <alignment horizontal="center" vertical="top" wrapText="1"/>
    </xf>
    <xf numFmtId="0" fontId="34" fillId="0" borderId="17" xfId="2" quotePrefix="1" applyFill="1" applyBorder="1" applyAlignment="1">
      <alignment horizontal="center" vertical="top" wrapText="1"/>
    </xf>
    <xf numFmtId="1" fontId="19" fillId="0" borderId="0" xfId="1" applyNumberFormat="1" applyFont="1" applyFill="1" applyBorder="1" applyAlignment="1">
      <alignment horizontal="left" vertical="center" wrapText="1"/>
    </xf>
    <xf numFmtId="1" fontId="28" fillId="0" borderId="0" xfId="1" applyNumberFormat="1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1" fontId="1" fillId="5" borderId="4" xfId="1" applyNumberFormat="1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1" fontId="1" fillId="5" borderId="0" xfId="1" applyNumberFormat="1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39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5" xfId="0" applyFill="1" applyBorder="1" applyAlignment="1">
      <alignment vertical="center"/>
    </xf>
    <xf numFmtId="1" fontId="40" fillId="5" borderId="14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Fill="1" applyBorder="1" applyAlignment="1">
      <alignment vertical="center"/>
    </xf>
    <xf numFmtId="1" fontId="1" fillId="4" borderId="8" xfId="1" applyNumberFormat="1" applyFont="1" applyFill="1" applyBorder="1" applyAlignment="1">
      <alignment vertical="center"/>
    </xf>
    <xf numFmtId="1" fontId="1" fillId="0" borderId="16" xfId="1" applyNumberFormat="1" applyFont="1" applyFill="1" applyBorder="1" applyAlignment="1">
      <alignment horizontal="center" vertical="center"/>
    </xf>
    <xf numFmtId="1" fontId="41" fillId="0" borderId="9" xfId="1" applyNumberFormat="1" applyFont="1" applyFill="1" applyBorder="1" applyAlignment="1">
      <alignment horizontal="center" vertical="center"/>
    </xf>
    <xf numFmtId="1" fontId="19" fillId="0" borderId="0" xfId="1" quotePrefix="1" applyNumberFormat="1" applyFont="1" applyFill="1" applyBorder="1" applyAlignment="1">
      <alignment vertical="center" wrapText="1"/>
    </xf>
    <xf numFmtId="1" fontId="19" fillId="0" borderId="0" xfId="1" quotePrefix="1" applyNumberFormat="1" applyFont="1" applyFill="1" applyBorder="1" applyAlignment="1">
      <alignment horizontal="left" vertical="center" wrapText="1"/>
    </xf>
    <xf numFmtId="1" fontId="20" fillId="0" borderId="0" xfId="1" applyNumberFormat="1" applyFont="1" applyFill="1" applyBorder="1" applyAlignment="1">
      <alignment vertical="center" wrapText="1"/>
    </xf>
    <xf numFmtId="1" fontId="19" fillId="0" borderId="0" xfId="1" quotePrefix="1" applyNumberFormat="1" applyFont="1" applyFill="1" applyBorder="1" applyAlignment="1">
      <alignment horizontal="left" vertical="top" wrapText="1"/>
    </xf>
    <xf numFmtId="1" fontId="6" fillId="0" borderId="6" xfId="1" applyNumberFormat="1" applyFont="1" applyFill="1" applyBorder="1" applyAlignment="1">
      <alignment horizontal="left" vertical="center" wrapText="1"/>
    </xf>
    <xf numFmtId="1" fontId="19" fillId="0" borderId="0" xfId="1" quotePrefix="1" applyNumberFormat="1" applyFont="1" applyFill="1" applyBorder="1" applyAlignment="1">
      <alignment vertical="top" wrapText="1"/>
    </xf>
    <xf numFmtId="42" fontId="13" fillId="7" borderId="0" xfId="1" applyNumberFormat="1" applyFont="1" applyFill="1" applyBorder="1" applyProtection="1"/>
    <xf numFmtId="42" fontId="18" fillId="7" borderId="0" xfId="1" applyNumberFormat="1" applyFont="1" applyFill="1" applyBorder="1" applyProtection="1"/>
    <xf numFmtId="42" fontId="13" fillId="7" borderId="3" xfId="1" applyNumberFormat="1" applyFont="1" applyFill="1" applyBorder="1" applyProtection="1"/>
    <xf numFmtId="164" fontId="13" fillId="7" borderId="0" xfId="1" applyNumberFormat="1" applyFont="1" applyFill="1" applyBorder="1" applyProtection="1"/>
    <xf numFmtId="164" fontId="18" fillId="7" borderId="0" xfId="1" applyNumberFormat="1" applyFont="1" applyFill="1" applyBorder="1" applyProtection="1"/>
    <xf numFmtId="164" fontId="13" fillId="7" borderId="4" xfId="1" applyNumberFormat="1" applyFont="1" applyFill="1" applyBorder="1" applyProtection="1"/>
    <xf numFmtId="164" fontId="13" fillId="7" borderId="3" xfId="1" applyNumberFormat="1" applyFont="1" applyFill="1" applyBorder="1" applyProtection="1"/>
    <xf numFmtId="39" fontId="25" fillId="7" borderId="0" xfId="1" applyNumberFormat="1" applyFont="1" applyFill="1" applyBorder="1" applyProtection="1"/>
    <xf numFmtId="165" fontId="25" fillId="7" borderId="0" xfId="1" applyNumberFormat="1" applyFont="1" applyFill="1" applyBorder="1" applyProtection="1"/>
    <xf numFmtId="165" fontId="25" fillId="7" borderId="6" xfId="1" applyNumberFormat="1" applyFont="1" applyFill="1" applyBorder="1" applyProtection="1"/>
    <xf numFmtId="42" fontId="13" fillId="7" borderId="6" xfId="1" applyNumberFormat="1" applyFont="1" applyFill="1" applyBorder="1" applyProtection="1"/>
    <xf numFmtId="42" fontId="18" fillId="7" borderId="6" xfId="1" applyNumberFormat="1" applyFont="1" applyFill="1" applyBorder="1" applyAlignment="1" applyProtection="1">
      <alignment horizontal="right"/>
    </xf>
    <xf numFmtId="167" fontId="25" fillId="7" borderId="6" xfId="1" applyNumberFormat="1" applyFont="1" applyFill="1" applyBorder="1" applyProtection="1"/>
    <xf numFmtId="0" fontId="34" fillId="0" borderId="18" xfId="2" quotePrefix="1" applyFill="1" applyBorder="1" applyAlignment="1">
      <alignment horizontal="center" vertical="center" wrapText="1"/>
    </xf>
    <xf numFmtId="39" fontId="25" fillId="2" borderId="2" xfId="1" applyNumberFormat="1" applyFont="1" applyFill="1" applyBorder="1" applyAlignment="1" applyProtection="1">
      <alignment horizontal="right"/>
      <protection locked="0"/>
    </xf>
    <xf numFmtId="1" fontId="35" fillId="0" borderId="0" xfId="1" applyNumberFormat="1" applyFont="1" applyFill="1" applyBorder="1" applyAlignment="1">
      <alignment horizontal="left" vertical="top" wrapText="1"/>
    </xf>
    <xf numFmtId="0" fontId="38" fillId="5" borderId="0" xfId="1" applyNumberFormat="1" applyFont="1" applyFill="1" applyBorder="1" applyAlignment="1" applyProtection="1">
      <alignment horizontal="center" wrapText="1"/>
    </xf>
    <xf numFmtId="0" fontId="38" fillId="5" borderId="5" xfId="1" applyNumberFormat="1" applyFont="1" applyFill="1" applyBorder="1" applyAlignment="1" applyProtection="1">
      <alignment horizontal="center" wrapText="1"/>
    </xf>
    <xf numFmtId="1" fontId="2" fillId="0" borderId="0" xfId="1" applyNumberFormat="1" applyFont="1" applyFill="1" applyAlignment="1" applyProtection="1">
      <alignment horizontal="center" wrapText="1"/>
    </xf>
    <xf numFmtId="0" fontId="5" fillId="0" borderId="0" xfId="1" applyNumberFormat="1" applyFont="1" applyFill="1" applyAlignment="1" applyProtection="1">
      <alignment horizontal="center" wrapText="1"/>
      <protection locked="0"/>
    </xf>
    <xf numFmtId="1" fontId="4" fillId="0" borderId="0" xfId="1" applyNumberFormat="1" applyFont="1" applyAlignment="1" applyProtection="1">
      <alignment horizontal="center"/>
    </xf>
    <xf numFmtId="0" fontId="4" fillId="0" borderId="0" xfId="1" applyNumberFormat="1" applyFont="1" applyFill="1" applyAlignment="1" applyProtection="1">
      <alignment horizontal="center"/>
      <protection locked="0"/>
    </xf>
    <xf numFmtId="0" fontId="59" fillId="0" borderId="0" xfId="1" applyNumberFormat="1" applyFont="1" applyFill="1" applyAlignment="1" applyProtection="1">
      <alignment horizontal="center"/>
    </xf>
    <xf numFmtId="1" fontId="49" fillId="0" borderId="0" xfId="1" applyNumberFormat="1" applyFont="1" applyFill="1" applyAlignment="1" applyProtection="1">
      <alignment horizontal="center" wrapText="1"/>
    </xf>
    <xf numFmtId="0" fontId="1" fillId="0" borderId="11" xfId="1" applyNumberFormat="1" applyFont="1" applyFill="1" applyBorder="1" applyAlignment="1" applyProtection="1">
      <alignment horizontal="left" vertical="top" wrapText="1"/>
      <protection locked="0"/>
    </xf>
    <xf numFmtId="0" fontId="1" fillId="0" borderId="12" xfId="1" applyNumberFormat="1" applyFont="1" applyFill="1" applyBorder="1" applyAlignment="1" applyProtection="1">
      <alignment horizontal="left" vertical="top" wrapText="1"/>
      <protection locked="0"/>
    </xf>
    <xf numFmtId="0" fontId="28" fillId="3" borderId="0" xfId="1" applyNumberFormat="1" applyFont="1" applyFill="1" applyAlignment="1" applyProtection="1">
      <alignment horizontal="center"/>
    </xf>
    <xf numFmtId="0" fontId="48" fillId="0" borderId="0" xfId="1" applyNumberFormat="1" applyFont="1" applyFill="1" applyAlignment="1" applyProtection="1">
      <alignment horizontal="left" vertical="center" wrapText="1"/>
      <protection locked="0"/>
    </xf>
    <xf numFmtId="0" fontId="48" fillId="0" borderId="13" xfId="1" applyNumberFormat="1" applyFont="1" applyFill="1" applyBorder="1" applyAlignment="1" applyProtection="1">
      <alignment horizontal="left" vertical="center" wrapText="1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CCCC"/>
      <color rgb="FFE6E6E6"/>
      <color rgb="FFD9D9D9"/>
      <color rgb="FFE4E4E4"/>
      <color rgb="FFECECE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1</xdr:row>
      <xdr:rowOff>104775</xdr:rowOff>
    </xdr:from>
    <xdr:to>
      <xdr:col>3</xdr:col>
      <xdr:colOff>1276350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796410-1FE4-4F32-9765-446478184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247650"/>
          <a:ext cx="11525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32"/>
  <sheetViews>
    <sheetView zoomScaleNormal="100" zoomScaleSheetLayoutView="100" workbookViewId="0">
      <selection activeCell="A2" sqref="A2"/>
    </sheetView>
  </sheetViews>
  <sheetFormatPr defaultColWidth="0" defaultRowHeight="15" zeroHeight="1" x14ac:dyDescent="0.25"/>
  <cols>
    <col min="1" max="1" width="9.7109375" style="68" customWidth="1"/>
    <col min="2" max="2" width="15.7109375" style="102" customWidth="1"/>
    <col min="3" max="3" width="92.42578125" style="103" customWidth="1"/>
    <col min="4" max="4" width="2.7109375" style="68" customWidth="1"/>
    <col min="5" max="5" width="69.42578125" style="68" hidden="1" customWidth="1"/>
    <col min="6" max="27" width="3.28515625" style="68" hidden="1" customWidth="1"/>
    <col min="28" max="16383" width="8.85546875" style="68" hidden="1"/>
    <col min="16384" max="16384" width="7.28515625" style="68" hidden="1" customWidth="1"/>
  </cols>
  <sheetData>
    <row r="1" spans="1:26" customFormat="1" ht="5.45" customHeight="1" thickBot="1" x14ac:dyDescent="0.3">
      <c r="A1" s="66"/>
      <c r="B1" s="102"/>
      <c r="C1" s="104"/>
      <c r="D1" s="69"/>
      <c r="E1" s="14"/>
    </row>
    <row r="2" spans="1:26" s="1" customFormat="1" ht="93.75" customHeight="1" thickBot="1" x14ac:dyDescent="0.3">
      <c r="A2" s="72"/>
      <c r="B2" s="105" t="s">
        <v>81</v>
      </c>
      <c r="C2" s="114" t="s">
        <v>118</v>
      </c>
      <c r="D2" s="67"/>
      <c r="E2" s="12"/>
    </row>
    <row r="3" spans="1:26" s="79" customFormat="1" ht="31.5" customHeight="1" x14ac:dyDescent="0.25">
      <c r="A3" s="71"/>
      <c r="B3" s="108"/>
      <c r="C3" s="96" t="s">
        <v>32</v>
      </c>
      <c r="D3" s="67"/>
      <c r="E3" s="131"/>
    </row>
    <row r="4" spans="1:26" s="79" customFormat="1" ht="5.25" customHeight="1" thickBot="1" x14ac:dyDescent="0.3">
      <c r="A4" s="71"/>
      <c r="B4" s="82"/>
      <c r="C4" s="106"/>
      <c r="D4" s="67"/>
      <c r="E4" s="131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79" customFormat="1" ht="110.25" customHeight="1" thickTop="1" thickBot="1" x14ac:dyDescent="0.3">
      <c r="A5" s="71"/>
      <c r="B5" s="129" t="s">
        <v>34</v>
      </c>
      <c r="C5" s="95" t="s">
        <v>121</v>
      </c>
      <c r="D5" s="67"/>
      <c r="E5" s="13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s="79" customFormat="1" ht="61.5" customHeight="1" thickTop="1" x14ac:dyDescent="0.25">
      <c r="A6" s="71"/>
      <c r="B6" s="80" t="s">
        <v>35</v>
      </c>
      <c r="C6" s="95" t="s">
        <v>120</v>
      </c>
      <c r="D6" s="67"/>
      <c r="E6" s="131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79" customFormat="1" ht="65.25" customHeight="1" x14ac:dyDescent="0.25">
      <c r="A7" s="71"/>
      <c r="B7" s="80" t="s">
        <v>36</v>
      </c>
      <c r="C7" s="95" t="s">
        <v>122</v>
      </c>
      <c r="D7" s="67"/>
      <c r="E7" s="83"/>
      <c r="O7" s="16"/>
    </row>
    <row r="8" spans="1:26" s="79" customFormat="1" ht="29.25" customHeight="1" x14ac:dyDescent="0.25">
      <c r="A8" s="71"/>
      <c r="B8" s="81" t="s">
        <v>37</v>
      </c>
      <c r="C8" s="110" t="s">
        <v>99</v>
      </c>
      <c r="D8" s="67"/>
      <c r="E8" s="83"/>
    </row>
    <row r="9" spans="1:26" s="79" customFormat="1" ht="52.5" customHeight="1" x14ac:dyDescent="0.25">
      <c r="A9" s="71"/>
      <c r="B9" s="80" t="s">
        <v>38</v>
      </c>
      <c r="C9" s="110" t="s">
        <v>100</v>
      </c>
      <c r="D9" s="67"/>
      <c r="E9" s="83"/>
    </row>
    <row r="10" spans="1:26" s="79" customFormat="1" ht="60" customHeight="1" x14ac:dyDescent="0.25">
      <c r="A10" s="71"/>
      <c r="B10" s="80" t="s">
        <v>39</v>
      </c>
      <c r="C10" s="110" t="s">
        <v>101</v>
      </c>
      <c r="D10" s="67"/>
      <c r="E10" s="83"/>
    </row>
    <row r="11" spans="1:26" s="79" customFormat="1" ht="36" customHeight="1" x14ac:dyDescent="0.25">
      <c r="A11" s="71"/>
      <c r="B11" s="80" t="s">
        <v>40</v>
      </c>
      <c r="C11" s="110" t="s">
        <v>102</v>
      </c>
      <c r="D11" s="67"/>
      <c r="E11" s="83"/>
    </row>
    <row r="12" spans="1:26" s="79" customFormat="1" ht="68.25" customHeight="1" x14ac:dyDescent="0.25">
      <c r="A12" s="71"/>
      <c r="B12" s="80" t="s">
        <v>41</v>
      </c>
      <c r="C12" s="110" t="s">
        <v>103</v>
      </c>
      <c r="D12" s="67"/>
      <c r="E12" s="83"/>
    </row>
    <row r="13" spans="1:26" s="79" customFormat="1" ht="75" customHeight="1" x14ac:dyDescent="0.25">
      <c r="A13" s="71"/>
      <c r="B13" s="80" t="s">
        <v>42</v>
      </c>
      <c r="C13" s="111" t="s">
        <v>104</v>
      </c>
      <c r="D13" s="67"/>
      <c r="E13" s="83"/>
    </row>
    <row r="14" spans="1:26" s="79" customFormat="1" ht="33.75" customHeight="1" x14ac:dyDescent="0.25">
      <c r="A14" s="71"/>
      <c r="B14" s="80" t="s">
        <v>43</v>
      </c>
      <c r="C14" s="110" t="s">
        <v>105</v>
      </c>
      <c r="D14" s="67"/>
      <c r="E14" s="83"/>
    </row>
    <row r="15" spans="1:26" s="79" customFormat="1" ht="43.5" customHeight="1" x14ac:dyDescent="0.25">
      <c r="A15" s="71"/>
      <c r="B15" s="80" t="s">
        <v>44</v>
      </c>
      <c r="C15" s="110" t="s">
        <v>106</v>
      </c>
      <c r="D15" s="67"/>
      <c r="E15" s="83"/>
    </row>
    <row r="16" spans="1:26" s="79" customFormat="1" ht="37.5" customHeight="1" x14ac:dyDescent="0.25">
      <c r="A16" s="71"/>
      <c r="B16" s="80" t="s">
        <v>45</v>
      </c>
      <c r="C16" s="110" t="s">
        <v>107</v>
      </c>
      <c r="D16" s="67"/>
      <c r="E16" s="83"/>
    </row>
    <row r="17" spans="1:5" s="79" customFormat="1" ht="28.5" customHeight="1" x14ac:dyDescent="0.25">
      <c r="A17" s="71"/>
      <c r="B17" s="82"/>
      <c r="C17" s="112" t="s">
        <v>11</v>
      </c>
      <c r="D17" s="67"/>
      <c r="E17" s="83"/>
    </row>
    <row r="18" spans="1:5" s="79" customFormat="1" ht="48" customHeight="1" x14ac:dyDescent="0.25">
      <c r="A18" s="71"/>
      <c r="B18" s="94" t="s">
        <v>46</v>
      </c>
      <c r="C18" s="115" t="s">
        <v>108</v>
      </c>
      <c r="D18" s="67"/>
      <c r="E18" s="83"/>
    </row>
    <row r="19" spans="1:5" s="79" customFormat="1" ht="37.5" customHeight="1" x14ac:dyDescent="0.25">
      <c r="A19" s="71"/>
      <c r="B19" s="94" t="s">
        <v>47</v>
      </c>
      <c r="C19" s="113" t="s">
        <v>109</v>
      </c>
      <c r="D19" s="67"/>
      <c r="E19" s="83"/>
    </row>
    <row r="20" spans="1:5" s="79" customFormat="1" ht="36" customHeight="1" x14ac:dyDescent="0.25">
      <c r="A20" s="71"/>
      <c r="B20" s="94" t="s">
        <v>48</v>
      </c>
      <c r="C20" s="113" t="s">
        <v>110</v>
      </c>
      <c r="D20" s="67"/>
      <c r="E20" s="83"/>
    </row>
    <row r="21" spans="1:5" s="79" customFormat="1" ht="32.25" customHeight="1" x14ac:dyDescent="0.25">
      <c r="A21" s="71"/>
      <c r="B21" s="82"/>
      <c r="C21" s="112" t="s">
        <v>12</v>
      </c>
      <c r="D21" s="67"/>
      <c r="E21" s="83"/>
    </row>
    <row r="22" spans="1:5" s="79" customFormat="1" ht="77.25" customHeight="1" x14ac:dyDescent="0.25">
      <c r="A22" s="71"/>
      <c r="B22" s="80" t="s">
        <v>49</v>
      </c>
      <c r="C22" s="110" t="s">
        <v>111</v>
      </c>
      <c r="D22" s="67"/>
      <c r="E22" s="83"/>
    </row>
    <row r="23" spans="1:5" s="79" customFormat="1" ht="33" customHeight="1" x14ac:dyDescent="0.25">
      <c r="A23" s="71"/>
      <c r="B23" s="80" t="s">
        <v>50</v>
      </c>
      <c r="C23" s="110" t="s">
        <v>112</v>
      </c>
      <c r="D23" s="67"/>
      <c r="E23" s="83"/>
    </row>
    <row r="24" spans="1:5" s="79" customFormat="1" ht="27.6" customHeight="1" x14ac:dyDescent="0.25">
      <c r="A24" s="71"/>
      <c r="B24" s="82"/>
      <c r="C24" s="112" t="s">
        <v>33</v>
      </c>
      <c r="D24" s="67"/>
      <c r="E24" s="83"/>
    </row>
    <row r="25" spans="1:5" s="79" customFormat="1" ht="34.5" customHeight="1" x14ac:dyDescent="0.25">
      <c r="A25" s="71"/>
      <c r="B25" s="80" t="s">
        <v>51</v>
      </c>
      <c r="C25" s="110" t="s">
        <v>113</v>
      </c>
      <c r="D25" s="67"/>
      <c r="E25" s="83"/>
    </row>
    <row r="26" spans="1:5" s="79" customFormat="1" ht="42.75" customHeight="1" x14ac:dyDescent="0.25">
      <c r="A26" s="71"/>
      <c r="B26" s="80" t="s">
        <v>52</v>
      </c>
      <c r="C26" s="110" t="s">
        <v>114</v>
      </c>
      <c r="D26" s="67"/>
      <c r="E26" s="83"/>
    </row>
    <row r="27" spans="1:5" s="79" customFormat="1" ht="48" customHeight="1" x14ac:dyDescent="0.25">
      <c r="A27" s="71"/>
      <c r="B27" s="80" t="s">
        <v>53</v>
      </c>
      <c r="C27" s="110" t="s">
        <v>115</v>
      </c>
      <c r="D27" s="67"/>
      <c r="E27" s="83"/>
    </row>
    <row r="28" spans="1:5" s="79" customFormat="1" ht="32.25" customHeight="1" x14ac:dyDescent="0.25">
      <c r="A28" s="71"/>
      <c r="B28" s="81" t="s">
        <v>54</v>
      </c>
      <c r="C28" s="110" t="s">
        <v>116</v>
      </c>
      <c r="D28" s="67"/>
      <c r="E28" s="83"/>
    </row>
    <row r="29" spans="1:5" s="79" customFormat="1" ht="40.5" customHeight="1" x14ac:dyDescent="0.25">
      <c r="A29" s="107"/>
      <c r="B29" s="94" t="s">
        <v>55</v>
      </c>
      <c r="C29" s="113" t="s">
        <v>117</v>
      </c>
      <c r="D29" s="67"/>
      <c r="E29" s="83"/>
    </row>
    <row r="30" spans="1:5" s="79" customFormat="1" ht="22.5" customHeight="1" thickBot="1" x14ac:dyDescent="0.3">
      <c r="A30" s="71"/>
      <c r="B30" s="109"/>
      <c r="C30" s="97" t="s">
        <v>130</v>
      </c>
      <c r="D30" s="67"/>
      <c r="E30" s="83"/>
    </row>
    <row r="31" spans="1:5" s="70" customFormat="1" ht="5.45" customHeight="1" x14ac:dyDescent="0.25">
      <c r="A31" s="84"/>
      <c r="B31" s="98"/>
      <c r="C31" s="99"/>
      <c r="D31" s="68"/>
      <c r="E31" s="85"/>
    </row>
    <row r="32" spans="1:5" s="70" customFormat="1" ht="14.45" hidden="1" customHeight="1" x14ac:dyDescent="0.25">
      <c r="B32" s="100"/>
      <c r="C32" s="101"/>
      <c r="D32" s="68"/>
    </row>
  </sheetData>
  <sheetProtection algorithmName="SHA-512" hashValue="fwB5ID6V/rEwUfWCTN3ZZLJzI9wh6MP598FFUnN3qbpMi1AZY0YP0YbtZ3/oRx1Fotokf/7jQVCQOYj8yl3NQQ==" saltValue="SpGDF7PNcDNrFEXppteiuQ==" spinCount="100000" sheet="1" objects="1" scenarios="1"/>
  <mergeCells count="1">
    <mergeCell ref="E3:E6"/>
  </mergeCells>
  <hyperlinks>
    <hyperlink ref="B5" location="'Levy CompFY2021'!E9" display="'Levy CompFY2021'!E9" xr:uid="{00000000-0004-0000-0100-000000000000}"/>
    <hyperlink ref="B6" location="'Levy CompFY2021'!E11" display="'Levy CompFY2021'!E11" xr:uid="{00000000-0004-0000-0100-000001000000}"/>
    <hyperlink ref="B7" location="'Levy CompFY2021'!E13" display="'Levy CompFY2021'!E13" xr:uid="{00000000-0004-0000-0100-000002000000}"/>
    <hyperlink ref="B8" location="'Levy CompFY2021'!E15" display="(4) Levy Comp" xr:uid="{00000000-0004-0000-0100-000003000000}"/>
    <hyperlink ref="B9" location="'Levy CompFY2021'!E17" display="'Levy CompFY2021'!E17" xr:uid="{00000000-0004-0000-0100-000004000000}"/>
    <hyperlink ref="B10" location="'Levy CompFY2021'!E19" display="'Levy CompFY2021'!E19" xr:uid="{00000000-0004-0000-0100-000005000000}"/>
    <hyperlink ref="B11" location="'Levy CompFY2021'!E21" display="'Levy CompFY2021'!E21" xr:uid="{00000000-0004-0000-0100-000006000000}"/>
    <hyperlink ref="B12" location="'Levy CompFY2021'!E23" display="'Levy CompFY2021'!E23" xr:uid="{00000000-0004-0000-0100-000007000000}"/>
    <hyperlink ref="B13" location="'Levy CompFY2021'!E25" display="'Levy CompFY2021'!E25" xr:uid="{00000000-0004-0000-0100-000008000000}"/>
    <hyperlink ref="B14" location="'Levy CompFY2021'!E27" display="'Levy CompFY2021'!E27" xr:uid="{00000000-0004-0000-0100-000009000000}"/>
    <hyperlink ref="B15" location="'Levy CompFY2021'!E29" display="'Levy CompFY2021'!E29" xr:uid="{00000000-0004-0000-0100-00000A000000}"/>
    <hyperlink ref="B16" location="'Levy CompFY2021'!E31" display="'Levy CompFY2021'!E31" xr:uid="{00000000-0004-0000-0100-00000B000000}"/>
    <hyperlink ref="B18" location="'Levy CompFY2021'!E34" display="'Levy CompFY2021'!E34" xr:uid="{00000000-0004-0000-0100-00000C000000}"/>
    <hyperlink ref="B19" location="'Levy CompFY2021'!E36" display="'Levy CompFY2021'!E36" xr:uid="{00000000-0004-0000-0100-00000D000000}"/>
    <hyperlink ref="B20" location="'Levy CompFY2021'!E38" display="'Levy CompFY2021'!E38" xr:uid="{00000000-0004-0000-0100-00000E000000}"/>
    <hyperlink ref="B22" location="'Levy CompFY2021'!E40" display="'Levy CompFY2021'!E40" xr:uid="{00000000-0004-0000-0100-00000F000000}"/>
    <hyperlink ref="B23" location="'Levy CompFY2021'!E42" display="'Levy CompFY2021'!E42" xr:uid="{00000000-0004-0000-0100-000010000000}"/>
    <hyperlink ref="B25" location="'Levy CompFY2021'!E44" display="'Levy CompFY2021'!E44" xr:uid="{00000000-0004-0000-0100-000011000000}"/>
    <hyperlink ref="B26" location="'Levy CompFY2021'!E46" display="'Levy CompFY2021'!E46" xr:uid="{00000000-0004-0000-0100-000012000000}"/>
    <hyperlink ref="B27" location="'Levy CompFY2021'!E48" display="'Levy CompFY2021'!E48" xr:uid="{00000000-0004-0000-0100-000013000000}"/>
    <hyperlink ref="B28" location="'Levy CompFY2021'!E50" display="(21) Levy Comp" xr:uid="{00000000-0004-0000-0100-000014000000}"/>
    <hyperlink ref="B29" location="'Levy CompFY2021'!E52" display="'Levy CompFY2021'!E52" xr:uid="{00000000-0004-0000-0100-000015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C150"/>
  <sheetViews>
    <sheetView showGridLines="0" tabSelected="1" topLeftCell="A7" zoomScaleNormal="100" workbookViewId="0">
      <selection activeCell="F41" sqref="F41"/>
    </sheetView>
  </sheetViews>
  <sheetFormatPr defaultColWidth="0" defaultRowHeight="12.75" zeroHeight="1" x14ac:dyDescent="0.2"/>
  <cols>
    <col min="1" max="1" width="1.7109375" style="74" customWidth="1"/>
    <col min="2" max="2" width="15" style="7" customWidth="1"/>
    <col min="3" max="3" width="1.7109375" style="7" customWidth="1"/>
    <col min="4" max="4" width="20.28515625" style="7" customWidth="1"/>
    <col min="5" max="5" width="91.7109375" style="61" customWidth="1"/>
    <col min="6" max="6" width="21" style="7" customWidth="1"/>
    <col min="7" max="7" width="1.7109375" style="7" customWidth="1"/>
    <col min="8" max="8" width="20.140625" style="7" customWidth="1"/>
    <col min="9" max="9" width="1.7109375" style="7" customWidth="1"/>
    <col min="10" max="10" width="29.140625" style="7" customWidth="1"/>
    <col min="11" max="11" width="6.42578125" style="7" hidden="1" customWidth="1"/>
    <col min="12" max="12" width="7.5703125" style="7" hidden="1" customWidth="1"/>
    <col min="13" max="20" width="4.42578125" style="7" hidden="1" customWidth="1"/>
    <col min="21" max="21" width="5.5703125" style="7" hidden="1" customWidth="1"/>
    <col min="22" max="23" width="4.42578125" style="7" hidden="1" customWidth="1"/>
    <col min="24" max="16383" width="8.7109375" style="7" hidden="1"/>
    <col min="16384" max="16384" width="5.7109375" style="7" hidden="1" customWidth="1"/>
  </cols>
  <sheetData>
    <row r="1" spans="1:13" ht="11.45" customHeight="1" x14ac:dyDescent="0.25">
      <c r="B1" s="75">
        <v>42837</v>
      </c>
      <c r="C1" s="17"/>
      <c r="D1" s="142"/>
      <c r="E1" s="142"/>
      <c r="F1" s="142"/>
      <c r="G1" s="142"/>
      <c r="H1" s="142"/>
      <c r="I1" s="17"/>
      <c r="J1" s="87"/>
    </row>
    <row r="2" spans="1:13" ht="23.25" x14ac:dyDescent="0.35">
      <c r="B2" s="73"/>
      <c r="C2" s="17"/>
      <c r="D2" s="134" t="s">
        <v>16</v>
      </c>
      <c r="E2" s="134"/>
      <c r="F2" s="134"/>
      <c r="G2" s="134"/>
      <c r="H2" s="134"/>
      <c r="I2" s="17"/>
      <c r="J2" s="64" t="s">
        <v>80</v>
      </c>
    </row>
    <row r="3" spans="1:13" ht="18" x14ac:dyDescent="0.25">
      <c r="B3" s="73"/>
      <c r="C3" s="17"/>
      <c r="D3" s="136" t="s">
        <v>78</v>
      </c>
      <c r="E3" s="136"/>
      <c r="F3" s="136"/>
      <c r="G3" s="136"/>
      <c r="H3" s="136"/>
      <c r="I3" s="17"/>
      <c r="J3" s="64" t="s">
        <v>79</v>
      </c>
      <c r="K3" s="18"/>
      <c r="L3" s="6"/>
      <c r="M3" s="6"/>
    </row>
    <row r="4" spans="1:13" ht="18" x14ac:dyDescent="0.25">
      <c r="B4" s="73"/>
      <c r="C4" s="17"/>
      <c r="D4" s="137" t="s">
        <v>119</v>
      </c>
      <c r="E4" s="137"/>
      <c r="F4" s="137"/>
      <c r="G4" s="137"/>
      <c r="H4" s="137"/>
      <c r="I4" s="17"/>
      <c r="J4" s="143" t="s">
        <v>84</v>
      </c>
      <c r="K4" s="18"/>
      <c r="L4" s="6"/>
      <c r="M4" s="6"/>
    </row>
    <row r="5" spans="1:13" ht="27" customHeight="1" x14ac:dyDescent="0.3">
      <c r="B5" s="73"/>
      <c r="C5" s="17"/>
      <c r="D5" s="138" t="s">
        <v>126</v>
      </c>
      <c r="E5" s="138"/>
      <c r="F5" s="138"/>
      <c r="G5" s="138"/>
      <c r="H5" s="138"/>
      <c r="I5" s="17"/>
      <c r="J5" s="143"/>
      <c r="K5" s="18"/>
      <c r="L5" s="6"/>
      <c r="M5" s="6"/>
    </row>
    <row r="6" spans="1:13" ht="21" customHeight="1" x14ac:dyDescent="0.3">
      <c r="B6" s="73"/>
      <c r="C6" s="17"/>
      <c r="D6" s="135" t="s">
        <v>125</v>
      </c>
      <c r="E6" s="135"/>
      <c r="F6" s="135"/>
      <c r="G6" s="135"/>
      <c r="H6" s="135"/>
      <c r="I6" s="17"/>
      <c r="J6" s="144"/>
      <c r="K6" s="18"/>
      <c r="L6" s="6"/>
      <c r="M6" s="6"/>
    </row>
    <row r="7" spans="1:13" ht="19.5" customHeight="1" x14ac:dyDescent="0.25">
      <c r="B7" s="132" t="s">
        <v>82</v>
      </c>
      <c r="C7" s="17"/>
      <c r="D7" s="19"/>
      <c r="E7" s="20"/>
      <c r="F7" s="6"/>
      <c r="G7" s="6"/>
      <c r="H7" s="139" t="s">
        <v>94</v>
      </c>
      <c r="I7" s="17"/>
      <c r="J7" s="140"/>
    </row>
    <row r="8" spans="1:13" ht="42.6" customHeight="1" thickBot="1" x14ac:dyDescent="0.3">
      <c r="B8" s="133"/>
      <c r="C8" s="17"/>
      <c r="D8" s="21" t="s">
        <v>0</v>
      </c>
      <c r="E8" s="22"/>
      <c r="F8" s="88" t="s">
        <v>85</v>
      </c>
      <c r="G8" s="6"/>
      <c r="H8" s="139"/>
      <c r="I8" s="17"/>
      <c r="J8" s="141"/>
      <c r="K8" s="6"/>
    </row>
    <row r="9" spans="1:13" ht="32.25" customHeight="1" x14ac:dyDescent="0.25">
      <c r="A9" s="76"/>
      <c r="B9" s="23" t="s">
        <v>56</v>
      </c>
      <c r="C9" s="17"/>
      <c r="D9" s="91" t="s">
        <v>20</v>
      </c>
      <c r="E9" s="90" t="s">
        <v>129</v>
      </c>
      <c r="F9" s="4">
        <v>277061</v>
      </c>
      <c r="G9" s="26"/>
      <c r="H9" s="116">
        <f>ROUND(+F9,0)</f>
        <v>277061</v>
      </c>
      <c r="I9" s="17"/>
      <c r="J9" s="140"/>
      <c r="K9" s="6"/>
    </row>
    <row r="10" spans="1:13" ht="3" customHeight="1" x14ac:dyDescent="0.25">
      <c r="A10" s="76"/>
      <c r="B10" s="27"/>
      <c r="C10" s="17"/>
      <c r="D10" s="24"/>
      <c r="E10" s="25"/>
      <c r="F10" s="25"/>
      <c r="G10" s="25"/>
      <c r="H10" s="25"/>
      <c r="I10" s="17"/>
      <c r="J10" s="141"/>
      <c r="K10" s="6"/>
    </row>
    <row r="11" spans="1:13" ht="23.45" customHeight="1" x14ac:dyDescent="0.25">
      <c r="A11" s="76"/>
      <c r="B11" s="28" t="s">
        <v>57</v>
      </c>
      <c r="C11" s="17"/>
      <c r="D11" s="24" t="s">
        <v>1</v>
      </c>
      <c r="E11" s="89" t="s">
        <v>127</v>
      </c>
      <c r="F11" s="2"/>
      <c r="G11" s="26"/>
      <c r="H11" s="116">
        <f>ROUND(+H9*0.0105,0)</f>
        <v>2909</v>
      </c>
      <c r="I11" s="17"/>
      <c r="J11" s="140"/>
      <c r="K11" s="6"/>
    </row>
    <row r="12" spans="1:13" ht="3" customHeight="1" x14ac:dyDescent="0.25">
      <c r="A12" s="76"/>
      <c r="B12" s="30"/>
      <c r="C12" s="17"/>
      <c r="D12" s="24"/>
      <c r="E12" s="29"/>
      <c r="F12" s="2"/>
      <c r="G12" s="2"/>
      <c r="H12" s="2"/>
      <c r="I12" s="17"/>
      <c r="J12" s="141"/>
      <c r="K12" s="6"/>
    </row>
    <row r="13" spans="1:13" ht="33.75" customHeight="1" x14ac:dyDescent="0.25">
      <c r="A13" s="76"/>
      <c r="B13" s="93" t="s">
        <v>58</v>
      </c>
      <c r="C13" s="17"/>
      <c r="D13" s="91" t="s">
        <v>2</v>
      </c>
      <c r="E13" s="89" t="s">
        <v>123</v>
      </c>
      <c r="F13" s="3"/>
      <c r="G13" s="26"/>
      <c r="H13" s="117">
        <f>IF(F13&gt;0,-F13,F13)</f>
        <v>0</v>
      </c>
      <c r="I13" s="17"/>
      <c r="J13" s="140" t="s">
        <v>3</v>
      </c>
      <c r="K13" s="18"/>
    </row>
    <row r="14" spans="1:13" ht="3" customHeight="1" thickBot="1" x14ac:dyDescent="0.3">
      <c r="A14" s="76"/>
      <c r="B14" s="31"/>
      <c r="C14" s="17"/>
      <c r="D14" s="24"/>
      <c r="E14" s="29"/>
      <c r="F14" s="29"/>
      <c r="G14" s="29"/>
      <c r="H14" s="29"/>
      <c r="I14" s="17"/>
      <c r="J14" s="141"/>
      <c r="K14" s="18"/>
    </row>
    <row r="15" spans="1:13" ht="30.75" thickBot="1" x14ac:dyDescent="0.3">
      <c r="A15" s="76"/>
      <c r="B15" s="23" t="s">
        <v>59</v>
      </c>
      <c r="C15" s="17"/>
      <c r="D15" s="91" t="s">
        <v>90</v>
      </c>
      <c r="E15" s="90" t="s">
        <v>18</v>
      </c>
      <c r="F15" s="26"/>
      <c r="G15" s="26"/>
      <c r="H15" s="118">
        <f>ROUND(+H9+H11+H13,0)</f>
        <v>279970</v>
      </c>
      <c r="I15" s="17"/>
      <c r="J15" s="140"/>
      <c r="K15" s="18"/>
    </row>
    <row r="16" spans="1:13" ht="21" customHeight="1" x14ac:dyDescent="0.25">
      <c r="A16" s="76"/>
      <c r="B16" s="31"/>
      <c r="C16" s="17"/>
      <c r="D16" s="32" t="s">
        <v>3</v>
      </c>
      <c r="E16" s="33" t="s">
        <v>19</v>
      </c>
      <c r="F16" s="8"/>
      <c r="G16" s="26"/>
      <c r="H16" s="8" t="s">
        <v>3</v>
      </c>
      <c r="I16" s="17"/>
      <c r="J16" s="141"/>
      <c r="K16" s="18"/>
    </row>
    <row r="17" spans="1:22" ht="34.5" customHeight="1" x14ac:dyDescent="0.25">
      <c r="A17" s="76"/>
      <c r="B17" s="23" t="s">
        <v>60</v>
      </c>
      <c r="C17" s="17"/>
      <c r="D17" s="24" t="s">
        <v>4</v>
      </c>
      <c r="E17" s="34" t="s">
        <v>5</v>
      </c>
      <c r="F17" s="4">
        <v>1748797</v>
      </c>
      <c r="G17" s="26"/>
      <c r="H17" s="119">
        <f>ROUND(+F17,3)/1000</f>
        <v>1748.797</v>
      </c>
      <c r="I17" s="17"/>
      <c r="J17" s="140"/>
      <c r="K17" s="6"/>
    </row>
    <row r="18" spans="1:22" ht="3" customHeight="1" x14ac:dyDescent="0.25">
      <c r="A18" s="76"/>
      <c r="B18" s="31"/>
      <c r="C18" s="17"/>
      <c r="D18" s="24"/>
      <c r="E18" s="34"/>
      <c r="F18" s="34"/>
      <c r="G18" s="34"/>
      <c r="H18" s="34"/>
      <c r="I18" s="17"/>
      <c r="J18" s="141"/>
      <c r="K18" s="6"/>
    </row>
    <row r="19" spans="1:22" ht="45.75" customHeight="1" x14ac:dyDescent="0.25">
      <c r="A19" s="76"/>
      <c r="B19" s="23" t="s">
        <v>61</v>
      </c>
      <c r="C19" s="17"/>
      <c r="D19" s="91" t="s">
        <v>6</v>
      </c>
      <c r="E19" s="25" t="s">
        <v>22</v>
      </c>
      <c r="F19" s="5"/>
      <c r="G19" s="26"/>
      <c r="H19" s="120">
        <f>IF(+F19&gt;0,-F19,F19)/1000</f>
        <v>0</v>
      </c>
      <c r="I19" s="17"/>
      <c r="J19" s="140"/>
      <c r="K19" s="6"/>
      <c r="U19" s="35"/>
    </row>
    <row r="20" spans="1:22" ht="3" customHeight="1" thickBot="1" x14ac:dyDescent="0.3">
      <c r="A20" s="76"/>
      <c r="B20" s="31"/>
      <c r="C20" s="17"/>
      <c r="D20" s="24"/>
      <c r="E20" s="25"/>
      <c r="F20" s="25"/>
      <c r="G20" s="25"/>
      <c r="H20" s="36"/>
      <c r="I20" s="17"/>
      <c r="J20" s="141"/>
      <c r="K20" s="6"/>
      <c r="U20" s="35"/>
    </row>
    <row r="21" spans="1:22" ht="41.25" customHeight="1" x14ac:dyDescent="0.25">
      <c r="A21" s="76"/>
      <c r="B21" s="23" t="s">
        <v>62</v>
      </c>
      <c r="C21" s="17"/>
      <c r="D21" s="24" t="s">
        <v>89</v>
      </c>
      <c r="E21" s="25" t="s">
        <v>95</v>
      </c>
      <c r="F21" s="26"/>
      <c r="G21" s="26"/>
      <c r="H21" s="121">
        <f>ROUND(+H17+H19,3)</f>
        <v>1748.797</v>
      </c>
      <c r="I21" s="17"/>
      <c r="J21" s="140"/>
      <c r="K21" s="6"/>
      <c r="V21" s="37"/>
    </row>
    <row r="22" spans="1:22" ht="3" customHeight="1" x14ac:dyDescent="0.25">
      <c r="A22" s="76"/>
      <c r="B22" s="31"/>
      <c r="C22" s="17"/>
      <c r="D22" s="24"/>
      <c r="E22" s="25"/>
      <c r="F22" s="26"/>
      <c r="G22" s="26"/>
      <c r="H22" s="26"/>
      <c r="I22" s="17"/>
      <c r="J22" s="141"/>
      <c r="K22" s="6"/>
      <c r="V22" s="37"/>
    </row>
    <row r="23" spans="1:22" ht="30.75" customHeight="1" x14ac:dyDescent="0.25">
      <c r="A23" s="76"/>
      <c r="B23" s="28" t="s">
        <v>63</v>
      </c>
      <c r="C23" s="17"/>
      <c r="D23" s="92" t="s">
        <v>7</v>
      </c>
      <c r="E23" s="29" t="s">
        <v>8</v>
      </c>
      <c r="F23" s="5">
        <v>-5019</v>
      </c>
      <c r="G23" s="26"/>
      <c r="H23" s="119">
        <f>IF(+F23&gt;0,-F23,F23)/1000</f>
        <v>-5.0190000000000001</v>
      </c>
      <c r="I23" s="17"/>
      <c r="J23" s="140"/>
      <c r="K23" s="18"/>
    </row>
    <row r="24" spans="1:22" ht="4.9000000000000004" customHeight="1" x14ac:dyDescent="0.25">
      <c r="A24" s="76"/>
      <c r="B24" s="31"/>
      <c r="C24" s="17"/>
      <c r="D24" s="38"/>
      <c r="E24" s="29"/>
      <c r="F24" s="29"/>
      <c r="G24" s="29"/>
      <c r="H24" s="29"/>
      <c r="I24" s="17"/>
      <c r="J24" s="141"/>
      <c r="K24" s="18"/>
    </row>
    <row r="25" spans="1:22" ht="49.15" customHeight="1" x14ac:dyDescent="0.25">
      <c r="A25" s="76"/>
      <c r="B25" s="23" t="s">
        <v>77</v>
      </c>
      <c r="C25" s="17"/>
      <c r="D25" s="91" t="s">
        <v>9</v>
      </c>
      <c r="E25" s="29" t="s">
        <v>23</v>
      </c>
      <c r="F25" s="5"/>
      <c r="G25" s="26"/>
      <c r="H25" s="119">
        <f>IF(+F25&gt;0,-F25,F25)/1000</f>
        <v>0</v>
      </c>
      <c r="I25" s="17"/>
      <c r="J25" s="140"/>
      <c r="K25" s="6"/>
    </row>
    <row r="26" spans="1:22" ht="3" customHeight="1" thickBot="1" x14ac:dyDescent="0.3">
      <c r="A26" s="76"/>
      <c r="B26" s="31"/>
      <c r="C26" s="17"/>
      <c r="D26" s="24"/>
      <c r="E26" s="29"/>
      <c r="F26" s="29"/>
      <c r="G26" s="29"/>
      <c r="H26" s="39"/>
      <c r="I26" s="17"/>
      <c r="J26" s="141"/>
      <c r="K26" s="6"/>
    </row>
    <row r="27" spans="1:22" ht="32.450000000000003" customHeight="1" thickBot="1" x14ac:dyDescent="0.3">
      <c r="A27" s="76"/>
      <c r="B27" s="23" t="s">
        <v>64</v>
      </c>
      <c r="C27" s="17"/>
      <c r="D27" s="24" t="s">
        <v>88</v>
      </c>
      <c r="E27" s="29" t="s">
        <v>24</v>
      </c>
      <c r="F27" s="26"/>
      <c r="G27" s="26"/>
      <c r="H27" s="122">
        <f>ROUND(SUM(H21:H25),3)</f>
        <v>1743.778</v>
      </c>
      <c r="I27" s="17"/>
      <c r="J27" s="140"/>
      <c r="K27" s="6"/>
    </row>
    <row r="28" spans="1:22" ht="13.5" customHeight="1" x14ac:dyDescent="0.25">
      <c r="A28" s="76"/>
      <c r="B28" s="31"/>
      <c r="C28" s="17"/>
      <c r="D28" s="32"/>
      <c r="E28" s="40"/>
      <c r="F28" s="41"/>
      <c r="G28" s="10"/>
      <c r="H28" s="9"/>
      <c r="I28" s="17"/>
      <c r="J28" s="141"/>
      <c r="K28" s="18"/>
    </row>
    <row r="29" spans="1:22" ht="45" x14ac:dyDescent="0.25">
      <c r="A29" s="76"/>
      <c r="B29" s="23" t="s">
        <v>65</v>
      </c>
      <c r="C29" s="17"/>
      <c r="D29" s="24" t="s">
        <v>10</v>
      </c>
      <c r="E29" s="42" t="s">
        <v>25</v>
      </c>
      <c r="F29" s="43"/>
      <c r="G29" s="44"/>
      <c r="H29" s="123">
        <f>ROUND(+H15/H27,2)</f>
        <v>160.55000000000001</v>
      </c>
      <c r="I29" s="17"/>
      <c r="J29" s="140"/>
      <c r="K29" s="18"/>
    </row>
    <row r="30" spans="1:22" ht="13.5" customHeight="1" x14ac:dyDescent="0.25">
      <c r="A30" s="76"/>
      <c r="B30" s="31"/>
      <c r="C30" s="17"/>
      <c r="D30" s="32"/>
      <c r="E30" s="40"/>
      <c r="F30" s="10"/>
      <c r="G30" s="10"/>
      <c r="H30" s="10"/>
      <c r="I30" s="17"/>
      <c r="J30" s="141"/>
      <c r="K30" s="18"/>
    </row>
    <row r="31" spans="1:22" ht="45" x14ac:dyDescent="0.25">
      <c r="A31" s="76"/>
      <c r="B31" s="23" t="s">
        <v>66</v>
      </c>
      <c r="C31" s="17"/>
      <c r="D31" s="24" t="s">
        <v>87</v>
      </c>
      <c r="E31" s="34" t="s">
        <v>26</v>
      </c>
      <c r="F31" s="10"/>
      <c r="G31" s="10"/>
      <c r="H31" s="116">
        <f>ROUND(+H29*H21,0)</f>
        <v>280769</v>
      </c>
      <c r="I31" s="17"/>
      <c r="J31" s="140"/>
      <c r="K31" s="6"/>
    </row>
    <row r="32" spans="1:22" ht="8.25" customHeight="1" x14ac:dyDescent="0.25">
      <c r="A32" s="76"/>
      <c r="B32" s="31"/>
      <c r="C32" s="17"/>
      <c r="D32" s="24"/>
      <c r="E32" s="45"/>
      <c r="F32" s="10"/>
      <c r="G32" s="10"/>
      <c r="H32" s="10"/>
      <c r="I32" s="17"/>
      <c r="J32" s="141"/>
      <c r="K32" s="6"/>
    </row>
    <row r="33" spans="1:21" ht="20.25" customHeight="1" x14ac:dyDescent="0.25">
      <c r="A33" s="76"/>
      <c r="B33" s="31"/>
      <c r="C33" s="17"/>
      <c r="D33" s="32"/>
      <c r="E33" s="46" t="s">
        <v>11</v>
      </c>
      <c r="F33" s="10"/>
      <c r="G33" s="10"/>
      <c r="H33" s="9"/>
      <c r="I33" s="17"/>
      <c r="J33" s="65"/>
      <c r="K33" s="18"/>
    </row>
    <row r="34" spans="1:21" ht="36" customHeight="1" x14ac:dyDescent="0.25">
      <c r="A34" s="76"/>
      <c r="B34" s="23" t="s">
        <v>67</v>
      </c>
      <c r="C34" s="17"/>
      <c r="D34" s="24" t="s">
        <v>31</v>
      </c>
      <c r="E34" s="47" t="s">
        <v>124</v>
      </c>
      <c r="F34" s="130">
        <v>0</v>
      </c>
      <c r="G34" s="10"/>
      <c r="H34" s="124">
        <f>ROUND(+F34,2)</f>
        <v>0</v>
      </c>
      <c r="I34" s="17"/>
      <c r="J34" s="140"/>
      <c r="K34" s="6"/>
    </row>
    <row r="35" spans="1:21" ht="3" customHeight="1" thickBot="1" x14ac:dyDescent="0.3">
      <c r="A35" s="76"/>
      <c r="B35" s="31"/>
      <c r="C35" s="17"/>
      <c r="D35" s="24"/>
      <c r="E35" s="47"/>
      <c r="F35" s="47"/>
      <c r="G35" s="47"/>
      <c r="H35" s="47"/>
      <c r="I35" s="17"/>
      <c r="J35" s="141"/>
      <c r="K35" s="6"/>
    </row>
    <row r="36" spans="1:21" ht="45.75" thickBot="1" x14ac:dyDescent="0.3">
      <c r="A36" s="76"/>
      <c r="B36" s="23" t="s">
        <v>68</v>
      </c>
      <c r="C36" s="17"/>
      <c r="D36" s="24" t="s">
        <v>91</v>
      </c>
      <c r="E36" s="48" t="s">
        <v>83</v>
      </c>
      <c r="F36" s="49"/>
      <c r="G36" s="10"/>
      <c r="H36" s="125">
        <f>ROUND(+H29+H34,2)</f>
        <v>160.55000000000001</v>
      </c>
      <c r="I36" s="17"/>
      <c r="J36" s="140"/>
      <c r="K36" s="6"/>
    </row>
    <row r="37" spans="1:21" ht="11.25" customHeight="1" thickBot="1" x14ac:dyDescent="0.3">
      <c r="A37" s="76"/>
      <c r="B37" s="31"/>
      <c r="C37" s="17"/>
      <c r="D37" s="38"/>
      <c r="E37" s="50"/>
      <c r="F37" s="49"/>
      <c r="G37" s="10"/>
      <c r="H37" s="11"/>
      <c r="I37" s="17"/>
      <c r="J37" s="141"/>
      <c r="K37" s="6"/>
    </row>
    <row r="38" spans="1:21" ht="35.25" customHeight="1" thickBot="1" x14ac:dyDescent="0.3">
      <c r="A38" s="76"/>
      <c r="B38" s="23" t="s">
        <v>69</v>
      </c>
      <c r="C38" s="17"/>
      <c r="D38" s="24" t="s">
        <v>92</v>
      </c>
      <c r="E38" s="48" t="s">
        <v>27</v>
      </c>
      <c r="F38" s="49"/>
      <c r="G38" s="10"/>
      <c r="H38" s="126">
        <f>ROUND(+H21*H36,0)</f>
        <v>280769</v>
      </c>
      <c r="I38" s="17"/>
      <c r="J38" s="65"/>
      <c r="K38" s="6"/>
    </row>
    <row r="39" spans="1:21" s="37" customFormat="1" ht="18.75" customHeight="1" thickBot="1" x14ac:dyDescent="0.3">
      <c r="A39" s="77"/>
      <c r="B39" s="31"/>
      <c r="C39" s="17"/>
      <c r="D39" s="38"/>
      <c r="E39" s="51" t="s">
        <v>12</v>
      </c>
      <c r="F39" s="52"/>
      <c r="G39" s="53"/>
      <c r="H39" s="13"/>
      <c r="I39" s="54"/>
      <c r="J39" s="65"/>
      <c r="K39" s="55"/>
    </row>
    <row r="40" spans="1:21" ht="63" customHeight="1" thickBot="1" x14ac:dyDescent="0.3">
      <c r="A40" s="76"/>
      <c r="B40" s="28" t="s">
        <v>70</v>
      </c>
      <c r="C40" s="17"/>
      <c r="D40" s="24" t="s">
        <v>97</v>
      </c>
      <c r="E40" s="42" t="s">
        <v>131</v>
      </c>
      <c r="F40" s="63">
        <v>160.55000000000001</v>
      </c>
      <c r="G40" s="10"/>
      <c r="H40" s="125">
        <f>ROUND(+F40,2)</f>
        <v>160.55000000000001</v>
      </c>
      <c r="I40" s="17"/>
      <c r="J40" s="140"/>
      <c r="K40" s="6"/>
      <c r="L40" s="56"/>
    </row>
    <row r="41" spans="1:21" ht="13.5" customHeight="1" thickBot="1" x14ac:dyDescent="0.3">
      <c r="A41" s="76"/>
      <c r="B41" s="31"/>
      <c r="C41" s="17"/>
      <c r="D41" s="38"/>
      <c r="E41" s="50"/>
      <c r="F41" s="49"/>
      <c r="G41" s="10"/>
      <c r="H41" s="11"/>
      <c r="I41" s="17"/>
      <c r="J41" s="141"/>
      <c r="K41" s="6"/>
    </row>
    <row r="42" spans="1:21" ht="45.75" thickBot="1" x14ac:dyDescent="0.3">
      <c r="A42" s="76"/>
      <c r="B42" s="23" t="s">
        <v>71</v>
      </c>
      <c r="C42" s="17"/>
      <c r="D42" s="24" t="s">
        <v>93</v>
      </c>
      <c r="E42" s="48" t="s">
        <v>28</v>
      </c>
      <c r="F42" s="10"/>
      <c r="G42" s="10"/>
      <c r="H42" s="127">
        <f>ROUND(+H40*H21,0)</f>
        <v>280769</v>
      </c>
      <c r="I42" s="17"/>
      <c r="J42" s="65"/>
      <c r="K42" s="6"/>
      <c r="U42" s="37"/>
    </row>
    <row r="43" spans="1:21" ht="21.75" customHeight="1" x14ac:dyDescent="0.25">
      <c r="A43" s="76"/>
      <c r="B43" s="31"/>
      <c r="C43" s="17"/>
      <c r="D43" s="38"/>
      <c r="E43" s="57" t="s">
        <v>13</v>
      </c>
      <c r="F43" s="58"/>
      <c r="G43" s="10"/>
      <c r="H43" s="11"/>
      <c r="I43" s="17"/>
      <c r="J43" s="65"/>
      <c r="K43" s="6"/>
    </row>
    <row r="44" spans="1:21" ht="45" x14ac:dyDescent="0.25">
      <c r="A44" s="76"/>
      <c r="B44" s="23" t="s">
        <v>72</v>
      </c>
      <c r="C44" s="17"/>
      <c r="D44" s="24" t="s">
        <v>98</v>
      </c>
      <c r="E44" s="48" t="s">
        <v>21</v>
      </c>
      <c r="F44" s="10"/>
      <c r="G44" s="10"/>
      <c r="H44" s="116">
        <f>ROUND(+H42-H46-H48,0)</f>
        <v>279963</v>
      </c>
      <c r="I44" s="17"/>
      <c r="J44" s="140"/>
      <c r="K44" s="6"/>
    </row>
    <row r="45" spans="1:21" ht="3" customHeight="1" x14ac:dyDescent="0.25">
      <c r="A45" s="76"/>
      <c r="B45" s="31"/>
      <c r="C45" s="17"/>
      <c r="D45" s="24"/>
      <c r="E45" s="48"/>
      <c r="F45" s="10"/>
      <c r="G45" s="10"/>
      <c r="H45" s="10"/>
      <c r="I45" s="17"/>
      <c r="J45" s="141"/>
      <c r="K45" s="6"/>
    </row>
    <row r="46" spans="1:21" ht="20.45" customHeight="1" x14ac:dyDescent="0.25">
      <c r="A46" s="76"/>
      <c r="B46" s="28" t="s">
        <v>73</v>
      </c>
      <c r="C46" s="17"/>
      <c r="D46" s="38" t="s">
        <v>14</v>
      </c>
      <c r="E46" s="48" t="s">
        <v>17</v>
      </c>
      <c r="F46" s="10"/>
      <c r="G46" s="10"/>
      <c r="H46" s="116">
        <f>ROUND(-(H40*H23),0)</f>
        <v>806</v>
      </c>
      <c r="I46" s="17"/>
      <c r="J46" s="140"/>
      <c r="K46" s="6"/>
    </row>
    <row r="47" spans="1:21" ht="3" customHeight="1" x14ac:dyDescent="0.25">
      <c r="A47" s="76"/>
      <c r="B47" s="31"/>
      <c r="C47" s="17"/>
      <c r="D47" s="38"/>
      <c r="E47" s="48"/>
      <c r="F47" s="10"/>
      <c r="G47" s="10"/>
      <c r="H47" s="10"/>
      <c r="I47" s="17"/>
      <c r="J47" s="141"/>
      <c r="K47" s="6"/>
    </row>
    <row r="48" spans="1:21" ht="30" x14ac:dyDescent="0.25">
      <c r="A48" s="76"/>
      <c r="B48" s="28" t="s">
        <v>74</v>
      </c>
      <c r="C48" s="17"/>
      <c r="D48" s="24" t="s">
        <v>30</v>
      </c>
      <c r="E48" s="48" t="s">
        <v>29</v>
      </c>
      <c r="F48" s="10"/>
      <c r="G48" s="10"/>
      <c r="H48" s="116">
        <f>ROUND(-(H40*H25),0)</f>
        <v>0</v>
      </c>
      <c r="I48" s="17"/>
      <c r="J48" s="140"/>
      <c r="K48" s="6"/>
    </row>
    <row r="49" spans="1:11" ht="3" customHeight="1" thickBot="1" x14ac:dyDescent="0.3">
      <c r="A49" s="76"/>
      <c r="B49" s="31"/>
      <c r="C49" s="17"/>
      <c r="D49" s="24"/>
      <c r="E49" s="48"/>
      <c r="F49" s="10"/>
      <c r="G49" s="10"/>
      <c r="H49" s="59"/>
      <c r="I49" s="17"/>
      <c r="J49" s="141"/>
      <c r="K49" s="6"/>
    </row>
    <row r="50" spans="1:11" ht="30" thickBot="1" x14ac:dyDescent="0.3">
      <c r="A50" s="76"/>
      <c r="B50" s="28" t="s">
        <v>75</v>
      </c>
      <c r="C50" s="17"/>
      <c r="D50" s="24" t="s">
        <v>86</v>
      </c>
      <c r="E50" s="48" t="s">
        <v>28</v>
      </c>
      <c r="F50" s="10"/>
      <c r="G50" s="10"/>
      <c r="H50" s="118">
        <f>ROUND(SUM(H44:H48),0)</f>
        <v>280769</v>
      </c>
      <c r="I50" s="17"/>
      <c r="J50" s="140"/>
      <c r="K50" s="6"/>
    </row>
    <row r="51" spans="1:11" ht="16.5" thickBot="1" x14ac:dyDescent="0.3">
      <c r="A51" s="76"/>
      <c r="B51" s="31"/>
      <c r="C51" s="17"/>
      <c r="D51" s="38"/>
      <c r="E51" s="60"/>
      <c r="F51" s="10"/>
      <c r="G51" s="10"/>
      <c r="H51" s="11"/>
      <c r="I51" s="17"/>
      <c r="J51" s="141"/>
      <c r="K51" s="6"/>
    </row>
    <row r="52" spans="1:11" ht="45.75" thickBot="1" x14ac:dyDescent="0.3">
      <c r="A52" s="76"/>
      <c r="B52" s="23" t="s">
        <v>76</v>
      </c>
      <c r="C52" s="17"/>
      <c r="D52" s="24" t="s">
        <v>15</v>
      </c>
      <c r="E52" s="42" t="s">
        <v>96</v>
      </c>
      <c r="F52" s="10"/>
      <c r="G52" s="10"/>
      <c r="H52" s="128">
        <f>ROUND(+H36-H40,2)</f>
        <v>0</v>
      </c>
      <c r="I52" s="17"/>
      <c r="J52" s="65"/>
      <c r="K52" s="6"/>
    </row>
    <row r="53" spans="1:11" ht="15" customHeight="1" thickBot="1" x14ac:dyDescent="0.3">
      <c r="A53" s="76"/>
      <c r="B53" s="78" t="s">
        <v>128</v>
      </c>
      <c r="C53" s="17"/>
      <c r="D53" s="17"/>
      <c r="E53" s="17"/>
      <c r="F53" s="17"/>
      <c r="G53" s="17"/>
      <c r="H53" s="17"/>
      <c r="I53" s="17"/>
      <c r="J53" s="86"/>
      <c r="K53" s="6"/>
    </row>
    <row r="54" spans="1:11" hidden="1" x14ac:dyDescent="0.2"/>
    <row r="55" spans="1:11" hidden="1" x14ac:dyDescent="0.2"/>
    <row r="56" spans="1:11" hidden="1" x14ac:dyDescent="0.2"/>
    <row r="57" spans="1:11" hidden="1" x14ac:dyDescent="0.2"/>
    <row r="58" spans="1:11" hidden="1" x14ac:dyDescent="0.2"/>
    <row r="59" spans="1:11" hidden="1" x14ac:dyDescent="0.2"/>
    <row r="60" spans="1:11" hidden="1" x14ac:dyDescent="0.2"/>
    <row r="61" spans="1:11" hidden="1" x14ac:dyDescent="0.2"/>
    <row r="62" spans="1:11" hidden="1" x14ac:dyDescent="0.2"/>
    <row r="63" spans="1:11" hidden="1" x14ac:dyDescent="0.2"/>
    <row r="64" spans="1:11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4:8" hidden="1" x14ac:dyDescent="0.2"/>
    <row r="98" spans="4:8" ht="15" hidden="1" x14ac:dyDescent="0.2">
      <c r="D98" s="62"/>
      <c r="E98" s="62"/>
      <c r="F98" s="62"/>
      <c r="G98" s="62"/>
      <c r="H98" s="62"/>
    </row>
    <row r="99" spans="4:8" ht="15" hidden="1" x14ac:dyDescent="0.2">
      <c r="D99" s="62"/>
      <c r="E99" s="62"/>
      <c r="F99" s="62"/>
      <c r="G99" s="62"/>
      <c r="H99" s="62"/>
    </row>
    <row r="100" spans="4:8" ht="15" hidden="1" x14ac:dyDescent="0.2">
      <c r="D100" s="62"/>
      <c r="E100" s="62"/>
      <c r="F100" s="62"/>
      <c r="G100" s="62"/>
      <c r="H100" s="62"/>
    </row>
    <row r="101" spans="4:8" ht="15" hidden="1" x14ac:dyDescent="0.2">
      <c r="D101" s="62"/>
      <c r="E101" s="62"/>
      <c r="F101" s="62"/>
      <c r="G101" s="62"/>
      <c r="H101" s="62"/>
    </row>
    <row r="102" spans="4:8" ht="15" hidden="1" x14ac:dyDescent="0.2">
      <c r="D102" s="62"/>
      <c r="E102" s="62"/>
      <c r="F102" s="62"/>
      <c r="G102" s="62"/>
      <c r="H102" s="62"/>
    </row>
    <row r="103" spans="4:8" ht="15" hidden="1" x14ac:dyDescent="0.2">
      <c r="D103" s="62"/>
      <c r="E103" s="62"/>
      <c r="F103" s="62"/>
      <c r="G103" s="62"/>
      <c r="H103" s="62"/>
    </row>
    <row r="104" spans="4:8" ht="15" hidden="1" x14ac:dyDescent="0.2">
      <c r="D104" s="62"/>
      <c r="E104" s="62"/>
      <c r="F104" s="62"/>
      <c r="G104" s="62"/>
      <c r="H104" s="62"/>
    </row>
    <row r="105" spans="4:8" ht="15" hidden="1" x14ac:dyDescent="0.2">
      <c r="D105" s="62"/>
      <c r="E105" s="62"/>
      <c r="F105" s="62"/>
      <c r="G105" s="62"/>
      <c r="H105" s="62"/>
    </row>
    <row r="106" spans="4:8" ht="15" hidden="1" x14ac:dyDescent="0.2">
      <c r="D106" s="62"/>
      <c r="E106" s="62"/>
      <c r="F106" s="62"/>
      <c r="G106" s="62"/>
      <c r="H106" s="62"/>
    </row>
    <row r="107" spans="4:8" ht="15" hidden="1" x14ac:dyDescent="0.2">
      <c r="D107" s="62"/>
      <c r="E107" s="62"/>
      <c r="F107" s="62"/>
      <c r="G107" s="62"/>
      <c r="H107" s="62"/>
    </row>
    <row r="108" spans="4:8" ht="15" hidden="1" x14ac:dyDescent="0.2">
      <c r="D108" s="62"/>
      <c r="E108" s="62"/>
      <c r="F108" s="62"/>
      <c r="G108" s="62"/>
      <c r="H108" s="62"/>
    </row>
    <row r="109" spans="4:8" ht="15" hidden="1" x14ac:dyDescent="0.2">
      <c r="D109" s="62"/>
      <c r="E109" s="62"/>
      <c r="F109" s="62"/>
      <c r="G109" s="62"/>
      <c r="H109" s="62"/>
    </row>
    <row r="110" spans="4:8" ht="15" hidden="1" x14ac:dyDescent="0.2">
      <c r="D110" s="62"/>
      <c r="E110" s="62"/>
      <c r="F110" s="62"/>
      <c r="G110" s="62"/>
      <c r="H110" s="62"/>
    </row>
    <row r="111" spans="4:8" ht="15" hidden="1" x14ac:dyDescent="0.2">
      <c r="D111" s="62"/>
      <c r="E111" s="62"/>
      <c r="F111" s="62"/>
      <c r="G111" s="62"/>
      <c r="H111" s="62"/>
    </row>
    <row r="112" spans="4:8" ht="15" hidden="1" x14ac:dyDescent="0.2">
      <c r="D112" s="62"/>
      <c r="E112" s="62"/>
      <c r="F112" s="62"/>
      <c r="G112" s="62"/>
      <c r="H112" s="62"/>
    </row>
    <row r="113" spans="4:8" ht="15" hidden="1" x14ac:dyDescent="0.2">
      <c r="D113" s="62"/>
      <c r="E113" s="62"/>
      <c r="F113" s="62"/>
      <c r="G113" s="62"/>
      <c r="H113" s="62"/>
    </row>
    <row r="114" spans="4:8" ht="15" hidden="1" x14ac:dyDescent="0.2">
      <c r="D114" s="62"/>
      <c r="E114" s="62"/>
      <c r="F114" s="62"/>
      <c r="G114" s="62"/>
      <c r="H114" s="62"/>
    </row>
    <row r="115" spans="4:8" ht="15" hidden="1" x14ac:dyDescent="0.2">
      <c r="D115" s="62"/>
      <c r="E115" s="62"/>
      <c r="F115" s="62"/>
      <c r="G115" s="62"/>
      <c r="H115" s="62"/>
    </row>
    <row r="116" spans="4:8" ht="15" hidden="1" x14ac:dyDescent="0.2">
      <c r="D116" s="62"/>
      <c r="E116" s="62"/>
      <c r="F116" s="62"/>
      <c r="G116" s="62"/>
      <c r="H116" s="62"/>
    </row>
    <row r="117" spans="4:8" ht="15" hidden="1" x14ac:dyDescent="0.2">
      <c r="D117" s="62"/>
      <c r="E117" s="62"/>
      <c r="F117" s="62"/>
      <c r="G117" s="62"/>
      <c r="H117" s="62"/>
    </row>
    <row r="118" spans="4:8" ht="15" hidden="1" x14ac:dyDescent="0.2">
      <c r="D118" s="62"/>
      <c r="E118" s="62"/>
      <c r="F118" s="62"/>
      <c r="G118" s="62"/>
      <c r="H118" s="62"/>
    </row>
    <row r="119" spans="4:8" ht="15" hidden="1" x14ac:dyDescent="0.2">
      <c r="D119" s="62"/>
      <c r="E119" s="62"/>
      <c r="F119" s="62"/>
      <c r="G119" s="62"/>
      <c r="H119" s="62"/>
    </row>
    <row r="120" spans="4:8" ht="15" hidden="1" x14ac:dyDescent="0.2">
      <c r="D120" s="62"/>
      <c r="E120" s="62"/>
      <c r="F120" s="62"/>
      <c r="G120" s="62"/>
      <c r="H120" s="62"/>
    </row>
    <row r="121" spans="4:8" ht="15" hidden="1" x14ac:dyDescent="0.2">
      <c r="D121" s="62"/>
      <c r="E121" s="62"/>
      <c r="F121" s="62"/>
      <c r="G121" s="62"/>
      <c r="H121" s="62"/>
    </row>
    <row r="122" spans="4:8" ht="15" hidden="1" x14ac:dyDescent="0.2">
      <c r="D122" s="62"/>
      <c r="E122" s="62"/>
      <c r="F122" s="62"/>
      <c r="G122" s="62"/>
      <c r="H122" s="62"/>
    </row>
    <row r="123" spans="4:8" ht="15" hidden="1" x14ac:dyDescent="0.2">
      <c r="D123" s="62"/>
      <c r="E123" s="62"/>
      <c r="F123" s="62"/>
      <c r="G123" s="62"/>
      <c r="H123" s="62"/>
    </row>
    <row r="124" spans="4:8" ht="15" hidden="1" x14ac:dyDescent="0.2">
      <c r="D124" s="62"/>
      <c r="E124" s="62"/>
      <c r="F124" s="62"/>
      <c r="G124" s="62"/>
      <c r="H124" s="62"/>
    </row>
    <row r="125" spans="4:8" ht="15" hidden="1" x14ac:dyDescent="0.2">
      <c r="D125" s="62"/>
      <c r="E125" s="62"/>
      <c r="F125" s="62"/>
      <c r="G125" s="62"/>
      <c r="H125" s="62"/>
    </row>
    <row r="126" spans="4:8" ht="15" hidden="1" x14ac:dyDescent="0.2">
      <c r="D126" s="62"/>
      <c r="E126" s="62"/>
      <c r="F126" s="62"/>
      <c r="G126" s="62"/>
      <c r="H126" s="62"/>
    </row>
    <row r="127" spans="4:8" ht="15" hidden="1" x14ac:dyDescent="0.2">
      <c r="D127" s="62"/>
      <c r="E127" s="62"/>
      <c r="F127" s="62"/>
      <c r="G127" s="62"/>
      <c r="H127" s="62"/>
    </row>
    <row r="128" spans="4:8" ht="15" hidden="1" x14ac:dyDescent="0.2">
      <c r="D128" s="62"/>
      <c r="E128" s="62"/>
      <c r="F128" s="62"/>
      <c r="G128" s="62"/>
      <c r="H128" s="62"/>
    </row>
    <row r="129" spans="4:8" ht="15" hidden="1" x14ac:dyDescent="0.2">
      <c r="D129" s="62"/>
      <c r="E129" s="62"/>
      <c r="F129" s="62"/>
      <c r="G129" s="62"/>
      <c r="H129" s="62"/>
    </row>
    <row r="130" spans="4:8" ht="15" hidden="1" x14ac:dyDescent="0.2">
      <c r="D130" s="62"/>
      <c r="E130" s="62"/>
      <c r="F130" s="62"/>
      <c r="G130" s="62"/>
      <c r="H130" s="62"/>
    </row>
    <row r="131" spans="4:8" ht="15" hidden="1" x14ac:dyDescent="0.2">
      <c r="D131" s="62"/>
      <c r="E131" s="62"/>
      <c r="F131" s="62"/>
      <c r="G131" s="62"/>
      <c r="H131" s="62"/>
    </row>
    <row r="132" spans="4:8" ht="15" hidden="1" x14ac:dyDescent="0.2">
      <c r="D132" s="62"/>
      <c r="E132" s="62"/>
      <c r="F132" s="62"/>
      <c r="G132" s="62"/>
      <c r="H132" s="62"/>
    </row>
    <row r="133" spans="4:8" ht="15" hidden="1" x14ac:dyDescent="0.2">
      <c r="D133" s="62"/>
      <c r="E133" s="62"/>
      <c r="F133" s="62"/>
      <c r="G133" s="62"/>
      <c r="H133" s="62"/>
    </row>
    <row r="134" spans="4:8" ht="15" hidden="1" x14ac:dyDescent="0.2">
      <c r="D134" s="62"/>
      <c r="E134" s="62"/>
      <c r="F134" s="62"/>
      <c r="G134" s="62"/>
      <c r="H134" s="62"/>
    </row>
    <row r="135" spans="4:8" ht="15" hidden="1" x14ac:dyDescent="0.2">
      <c r="D135" s="62"/>
      <c r="E135" s="62"/>
      <c r="F135" s="62"/>
      <c r="G135" s="62"/>
      <c r="H135" s="62"/>
    </row>
    <row r="136" spans="4:8" ht="15" hidden="1" x14ac:dyDescent="0.2">
      <c r="D136" s="62"/>
      <c r="E136" s="62"/>
      <c r="F136" s="62"/>
      <c r="G136" s="62"/>
      <c r="H136" s="62"/>
    </row>
    <row r="137" spans="4:8" ht="15" hidden="1" x14ac:dyDescent="0.2">
      <c r="D137" s="62"/>
      <c r="E137" s="62"/>
      <c r="F137" s="62"/>
      <c r="G137" s="62"/>
      <c r="H137" s="62"/>
    </row>
    <row r="138" spans="4:8" ht="15" hidden="1" x14ac:dyDescent="0.2">
      <c r="D138" s="62"/>
      <c r="E138" s="62"/>
      <c r="F138" s="62"/>
      <c r="G138" s="62"/>
      <c r="H138" s="62"/>
    </row>
    <row r="139" spans="4:8" ht="15" hidden="1" x14ac:dyDescent="0.2">
      <c r="D139" s="62"/>
      <c r="E139" s="62"/>
      <c r="F139" s="62"/>
      <c r="G139" s="62"/>
      <c r="H139" s="62"/>
    </row>
    <row r="140" spans="4:8" ht="15" hidden="1" x14ac:dyDescent="0.2">
      <c r="D140" s="62"/>
      <c r="E140" s="62"/>
      <c r="F140" s="62"/>
      <c r="G140" s="62"/>
      <c r="H140" s="62"/>
    </row>
    <row r="141" spans="4:8" ht="15" hidden="1" x14ac:dyDescent="0.2">
      <c r="D141" s="62"/>
      <c r="E141" s="62"/>
      <c r="F141" s="62"/>
      <c r="G141" s="62"/>
      <c r="H141" s="62"/>
    </row>
    <row r="142" spans="4:8" ht="15" hidden="1" x14ac:dyDescent="0.2">
      <c r="D142" s="62"/>
      <c r="E142" s="62"/>
      <c r="F142" s="62"/>
      <c r="G142" s="62"/>
      <c r="H142" s="62"/>
    </row>
    <row r="143" spans="4:8" ht="15" hidden="1" x14ac:dyDescent="0.2">
      <c r="D143" s="62"/>
      <c r="E143" s="62"/>
      <c r="F143" s="62"/>
      <c r="G143" s="62"/>
      <c r="H143" s="62"/>
    </row>
    <row r="144" spans="4:8" ht="15" hidden="1" x14ac:dyDescent="0.2">
      <c r="D144" s="62"/>
      <c r="E144" s="62"/>
      <c r="F144" s="62"/>
      <c r="G144" s="62"/>
      <c r="H144" s="62"/>
    </row>
    <row r="145" spans="4:8" ht="15" hidden="1" x14ac:dyDescent="0.2">
      <c r="D145" s="62"/>
      <c r="E145" s="62"/>
      <c r="F145" s="62"/>
      <c r="G145" s="62"/>
      <c r="H145" s="62"/>
    </row>
    <row r="146" spans="4:8" ht="15" hidden="1" x14ac:dyDescent="0.2">
      <c r="D146" s="62"/>
      <c r="E146" s="62"/>
      <c r="F146" s="62"/>
      <c r="G146" s="62"/>
      <c r="H146" s="62"/>
    </row>
    <row r="147" spans="4:8" ht="15" hidden="1" x14ac:dyDescent="0.2">
      <c r="D147" s="62"/>
      <c r="E147" s="62"/>
      <c r="F147" s="62"/>
      <c r="G147" s="62"/>
      <c r="H147" s="62"/>
    </row>
    <row r="148" spans="4:8" ht="15" hidden="1" x14ac:dyDescent="0.2">
      <c r="D148" s="62"/>
      <c r="E148" s="62"/>
      <c r="F148" s="62"/>
      <c r="G148" s="62"/>
      <c r="H148" s="62"/>
    </row>
    <row r="149" spans="4:8" ht="15" hidden="1" x14ac:dyDescent="0.2">
      <c r="D149" s="62"/>
      <c r="E149" s="62"/>
      <c r="F149" s="62"/>
      <c r="G149" s="62"/>
      <c r="H149" s="62"/>
    </row>
    <row r="150" spans="4:8" ht="15" hidden="1" x14ac:dyDescent="0.2">
      <c r="D150" s="62"/>
      <c r="E150" s="62"/>
      <c r="F150" s="62"/>
      <c r="G150" s="62"/>
      <c r="H150" s="62"/>
    </row>
  </sheetData>
  <sheetProtection algorithmName="SHA-512" hashValue="tRyEEg8iUrTw7VVn+k9CvvGLqfBxnspN+22bqIYqnkqJy4Ze0r1Chhf7FBrEZpVgqNJMaxW2mX5oeaiGYtLfHA==" saltValue="yEVb/LBsT9+eG42zotrr9g==" spinCount="100000" sheet="1" objects="1" scenarios="1" formatColumns="0"/>
  <mergeCells count="29">
    <mergeCell ref="D1:H1"/>
    <mergeCell ref="J50:J51"/>
    <mergeCell ref="J7:J8"/>
    <mergeCell ref="J4:J6"/>
    <mergeCell ref="J44:J45"/>
    <mergeCell ref="J46:J47"/>
    <mergeCell ref="J48:J49"/>
    <mergeCell ref="J29:J30"/>
    <mergeCell ref="J31:J32"/>
    <mergeCell ref="J36:J37"/>
    <mergeCell ref="J40:J41"/>
    <mergeCell ref="J19:J20"/>
    <mergeCell ref="J21:J22"/>
    <mergeCell ref="J23:J24"/>
    <mergeCell ref="J25:J26"/>
    <mergeCell ref="J34:J35"/>
    <mergeCell ref="J27:J28"/>
    <mergeCell ref="J9:J10"/>
    <mergeCell ref="J11:J12"/>
    <mergeCell ref="J13:J14"/>
    <mergeCell ref="J15:J16"/>
    <mergeCell ref="J17:J18"/>
    <mergeCell ref="B7:B8"/>
    <mergeCell ref="D2:H2"/>
    <mergeCell ref="D6:H6"/>
    <mergeCell ref="D3:H3"/>
    <mergeCell ref="D4:H4"/>
    <mergeCell ref="D5:H5"/>
    <mergeCell ref="H7:H8"/>
  </mergeCells>
  <hyperlinks>
    <hyperlink ref="B9" location="Instructions!C5" display="Instructions!C5" xr:uid="{00000000-0004-0000-0200-000000000000}"/>
    <hyperlink ref="B11" location="Instructions!C6" display="(2) Instructions" xr:uid="{00000000-0004-0000-0200-000001000000}"/>
    <hyperlink ref="B13" location="Instructions!C7" display="Instructions!C7" xr:uid="{00000000-0004-0000-0200-000002000000}"/>
    <hyperlink ref="B15" location="Instructions!C8" display="Instructions!C8" xr:uid="{00000000-0004-0000-0200-000003000000}"/>
    <hyperlink ref="B17" location="Instructions!C9" display="Instructions!C9" xr:uid="{00000000-0004-0000-0200-000004000000}"/>
    <hyperlink ref="B19" location="Instructions!C10" display="Instructions!C10" xr:uid="{00000000-0004-0000-0200-000005000000}"/>
    <hyperlink ref="B21" location="Instructions!C11" display="Instructions!C11" xr:uid="{00000000-0004-0000-0200-000006000000}"/>
    <hyperlink ref="B23" location="Instructions!C12" display="(8) Instructions" xr:uid="{00000000-0004-0000-0200-000007000000}"/>
    <hyperlink ref="B25" location="Instructions!C13" display="Instructions!C13" xr:uid="{00000000-0004-0000-0200-000008000000}"/>
    <hyperlink ref="B27" location="Instructions!C14" display="Instructions!C14" xr:uid="{00000000-0004-0000-0200-000009000000}"/>
    <hyperlink ref="B29" location="Instructions!C15" display="Instructions!C15" xr:uid="{00000000-0004-0000-0200-00000A000000}"/>
    <hyperlink ref="B31" location="Instructions!C16" display="Instructions!C16" xr:uid="{00000000-0004-0000-0200-00000B000000}"/>
    <hyperlink ref="B34" location="Instructions!C18" display="Instructions!C18" xr:uid="{00000000-0004-0000-0200-00000C000000}"/>
    <hyperlink ref="B36" location="Instructions!C19" display="Instructions!C19" xr:uid="{00000000-0004-0000-0200-00000D000000}"/>
    <hyperlink ref="B38" location="Instructions!C20" display="Instructions!C20" xr:uid="{00000000-0004-0000-0200-00000E000000}"/>
    <hyperlink ref="B40" location="Instructions!C22" display="(16) Instructions" xr:uid="{00000000-0004-0000-0200-00000F000000}"/>
    <hyperlink ref="B42" location="Instructions!C23" display="Instructions!C23" xr:uid="{00000000-0004-0000-0200-000010000000}"/>
    <hyperlink ref="B44" location="Instructions!C25" display="Instructions!C25" xr:uid="{00000000-0004-0000-0200-000011000000}"/>
    <hyperlink ref="B46" location="Instructions!C26" display="(19) Instructions" xr:uid="{00000000-0004-0000-0200-000012000000}"/>
    <hyperlink ref="B48" location="Instructions!C27" display="(20) Instructions" xr:uid="{00000000-0004-0000-0200-000013000000}"/>
    <hyperlink ref="B50" location="Instructions!C28" display="(21) Instructions" xr:uid="{00000000-0004-0000-0200-000014000000}"/>
    <hyperlink ref="B52" location="Instructions!C29" display="Instructions!C29" xr:uid="{00000000-0004-0000-0200-000015000000}"/>
  </hyperlinks>
  <pageMargins left="0.25" right="0" top="0.25" bottom="0.25" header="0.3" footer="0.3"/>
  <pageSetup scale="64" orientation="portrait" cellComments="asDisplayed" r:id="rId1"/>
  <headerFooter alignWithMargins="0"/>
  <rowBreaks count="2" manualBreakCount="2">
    <brk id="52" min="3" max="7" man="1"/>
    <brk id="87" min="3" max="7" man="1"/>
  </rowBreaks>
  <ignoredErrors>
    <ignoredError sqref="D46 D48 D23 D11" numberStoredAsText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Levy CompFY2021</vt:lpstr>
      <vt:lpstr>Instructions!Print_Area</vt:lpstr>
      <vt:lpstr>'Levy CompFY2021'!Print_Area</vt:lpstr>
      <vt:lpstr>Instructions!Print_Titles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Erickson, Darla</dc:creator>
  <cp:lastModifiedBy>Tanya</cp:lastModifiedBy>
  <cp:lastPrinted>2020-08-04T14:49:46Z</cp:lastPrinted>
  <dcterms:created xsi:type="dcterms:W3CDTF">2017-01-30T18:28:47Z</dcterms:created>
  <dcterms:modified xsi:type="dcterms:W3CDTF">2020-08-04T14:50:01Z</dcterms:modified>
</cp:coreProperties>
</file>